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1.241\d\2_広報・研修部\◆森・石井フォルダ\◆広報間借り_期間限定\森作成の申込書\指摘事例集値上げ Ver1.6\"/>
    </mc:Choice>
  </mc:AlternateContent>
  <xr:revisionPtr revIDLastSave="0" documentId="13_ncr:1_{FFF73967-530D-4FA7-ADB0-0687D138CA7A}" xr6:coauthVersionLast="47" xr6:coauthVersionMax="47" xr10:uidLastSave="{00000000-0000-0000-0000-000000000000}"/>
  <bookViews>
    <workbookView xWindow="-108" yWindow="-108" windowWidth="23256" windowHeight="12456" xr2:uid="{00000000-000D-0000-FFFF-FFFF00000000}"/>
  </bookViews>
  <sheets>
    <sheet name="非会員用申込書" sheetId="26" r:id="rId1"/>
    <sheet name="計算シート" sheetId="16" state="hidden" r:id="rId2"/>
    <sheet name="請求書" sheetId="27" state="hidden" r:id="rId3"/>
    <sheet name="見積書" sheetId="28" state="hidden" r:id="rId4"/>
    <sheet name="納品書" sheetId="29" state="hidden" r:id="rId5"/>
    <sheet name="領収書" sheetId="30" state="hidden" r:id="rId6"/>
    <sheet name="【非会員】書籍送付案内 " sheetId="33" state="hidden" r:id="rId7"/>
    <sheet name="その他送付" sheetId="20" state="hidden" r:id="rId8"/>
  </sheets>
  <definedNames>
    <definedName name="_xlnm._FilterDatabase" localSheetId="1" hidden="1">計算シート!$A$6:$EB$40</definedName>
    <definedName name="_xlnm.Print_Area" localSheetId="6">'【非会員】書籍送付案内 '!$A$1:$AX$36</definedName>
    <definedName name="_xlnm.Print_Area" localSheetId="7">その他送付!$A$1:$K$32</definedName>
    <definedName name="_xlnm.Print_Area" localSheetId="1">計算シート!$A$1:$N$42</definedName>
    <definedName name="_xlnm.Print_Area" localSheetId="3">見積書!$A$1:$AX$41</definedName>
    <definedName name="_xlnm.Print_Area" localSheetId="2">請求書!$A$1:$AX$47</definedName>
    <definedName name="_xlnm.Print_Area" localSheetId="4">納品書!$A$1:$AX$41</definedName>
    <definedName name="_xlnm.Print_Area" localSheetId="0">非会員用申込書!$A$1:$K$51</definedName>
    <definedName name="_xlnm.Print_Area" localSheetId="5">領収書!$A$1:$AX$41</definedName>
    <definedName name="書籍" localSheetId="1">#REF!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7" l="1"/>
  <c r="C24" i="27"/>
  <c r="C25" i="27"/>
  <c r="C26" i="27"/>
  <c r="C27" i="27"/>
  <c r="C28" i="27"/>
  <c r="C29" i="27"/>
  <c r="C30" i="27"/>
  <c r="C31" i="27"/>
  <c r="C32" i="27"/>
  <c r="I40" i="16"/>
  <c r="C40" i="16"/>
  <c r="C36" i="16"/>
  <c r="D35" i="16"/>
  <c r="F6" i="20"/>
  <c r="BH47" i="16" l="1"/>
  <c r="BG47" i="16"/>
  <c r="K47" i="16"/>
  <c r="C41" i="16" l="1"/>
  <c r="J47" i="16" l="1"/>
  <c r="H47" i="16"/>
  <c r="N33" i="16"/>
  <c r="F47" i="16" l="1"/>
  <c r="H29" i="16"/>
  <c r="AP47" i="16" s="1"/>
  <c r="H28" i="16"/>
  <c r="AN47" i="16" s="1"/>
  <c r="H27" i="16"/>
  <c r="M45" i="27"/>
  <c r="V9" i="30"/>
  <c r="V9" i="29"/>
  <c r="V9" i="28"/>
  <c r="J3" i="20"/>
  <c r="G25" i="16"/>
  <c r="G24" i="16"/>
  <c r="Q27" i="16" l="1"/>
  <c r="AL47" i="16"/>
  <c r="N27" i="16"/>
  <c r="S27" i="16"/>
  <c r="N28" i="16"/>
  <c r="N29" i="16"/>
  <c r="Q28" i="16"/>
  <c r="Q29" i="16"/>
  <c r="S28" i="16"/>
  <c r="S29" i="16"/>
  <c r="H30" i="16"/>
  <c r="N30" i="16" l="1"/>
  <c r="AR47" i="16"/>
  <c r="B47" i="16"/>
  <c r="AL2" i="33" l="1"/>
  <c r="H5" i="16" l="1"/>
  <c r="A55" i="16" l="1"/>
  <c r="E55" i="16" l="1"/>
  <c r="AK2" i="33" l="1"/>
  <c r="AP1" i="33"/>
  <c r="AI45" i="27" l="1"/>
  <c r="AP1" i="28"/>
  <c r="AP1" i="29"/>
  <c r="AP1" i="30"/>
  <c r="AP1" i="27"/>
  <c r="H9" i="16"/>
  <c r="T47" i="16" s="1"/>
  <c r="H10" i="16"/>
  <c r="X47" i="16" s="1"/>
  <c r="H11" i="16"/>
  <c r="U47" i="16" s="1"/>
  <c r="H12" i="16"/>
  <c r="Y47" i="16" s="1"/>
  <c r="H13" i="16"/>
  <c r="V47" i="16" s="1"/>
  <c r="H14" i="16"/>
  <c r="Z47" i="16" s="1"/>
  <c r="H15" i="16"/>
  <c r="AA47" i="16" s="1"/>
  <c r="H16" i="16"/>
  <c r="AD47" i="16" s="1"/>
  <c r="H17" i="16"/>
  <c r="AE47" i="16" s="1"/>
  <c r="H18" i="16"/>
  <c r="AF47" i="16" s="1"/>
  <c r="H19" i="16"/>
  <c r="AG47" i="16" s="1"/>
  <c r="H20" i="16"/>
  <c r="AH47" i="16" s="1"/>
  <c r="H21" i="16"/>
  <c r="AI47" i="16" s="1"/>
  <c r="H22" i="16"/>
  <c r="AJ47" i="16" s="1"/>
  <c r="C51" i="16"/>
  <c r="C39" i="16"/>
  <c r="P47" i="16" s="1"/>
  <c r="C37" i="16"/>
  <c r="I38" i="16"/>
  <c r="P55" i="16" s="1"/>
  <c r="N47" i="16"/>
  <c r="D38" i="16"/>
  <c r="O55" i="16" s="1"/>
  <c r="H8" i="16"/>
  <c r="S47" i="16" s="1"/>
  <c r="H7" i="16"/>
  <c r="AC47" i="16" s="1"/>
  <c r="C8" i="33" l="1"/>
  <c r="M47" i="16"/>
  <c r="K55" i="16"/>
  <c r="L55" i="16"/>
  <c r="Q47" i="16"/>
  <c r="D51" i="16"/>
  <c r="N55" i="16"/>
  <c r="L47" i="16"/>
  <c r="B51" i="16"/>
  <c r="I55" i="16"/>
  <c r="E51" i="16"/>
  <c r="O47" i="16"/>
  <c r="U7" i="16" a="1"/>
  <c r="S9" i="16"/>
  <c r="Q9" i="16"/>
  <c r="S12" i="16"/>
  <c r="Q12" i="16"/>
  <c r="S11" i="16"/>
  <c r="Q11" i="16"/>
  <c r="Q20" i="16"/>
  <c r="S20" i="16"/>
  <c r="S7" i="16"/>
  <c r="Q7" i="16"/>
  <c r="Q8" i="16"/>
  <c r="S8" i="16"/>
  <c r="Q22" i="16"/>
  <c r="S22" i="16"/>
  <c r="Q10" i="16"/>
  <c r="S10" i="16"/>
  <c r="S21" i="16"/>
  <c r="Q21" i="16"/>
  <c r="S17" i="16"/>
  <c r="Q17" i="16"/>
  <c r="S19" i="16"/>
  <c r="Q19" i="16"/>
  <c r="S18" i="16"/>
  <c r="Q18" i="16"/>
  <c r="Q16" i="16"/>
  <c r="S16" i="16"/>
  <c r="S15" i="16"/>
  <c r="Q15" i="16"/>
  <c r="Q14" i="16"/>
  <c r="S14" i="16"/>
  <c r="S13" i="16"/>
  <c r="Q13" i="16"/>
  <c r="N19" i="16"/>
  <c r="N11" i="16"/>
  <c r="C8" i="27"/>
  <c r="Q30" i="16"/>
  <c r="N18" i="16"/>
  <c r="N10" i="16"/>
  <c r="N8" i="16"/>
  <c r="N22" i="16"/>
  <c r="N7" i="16"/>
  <c r="S30" i="16"/>
  <c r="N21" i="16"/>
  <c r="N9" i="16"/>
  <c r="N20" i="16"/>
  <c r="N17" i="16"/>
  <c r="N16" i="16"/>
  <c r="N15" i="16"/>
  <c r="N14" i="16"/>
  <c r="N13" i="16"/>
  <c r="N12" i="16"/>
  <c r="AM32" i="27" l="1"/>
  <c r="AH32" i="27"/>
  <c r="AM31" i="27"/>
  <c r="AH31" i="27"/>
  <c r="AH30" i="27"/>
  <c r="AM30" i="27"/>
  <c r="AR30" i="27" s="1"/>
  <c r="AH29" i="27"/>
  <c r="AM29" i="27"/>
  <c r="AH28" i="27"/>
  <c r="AM28" i="27"/>
  <c r="AM27" i="27"/>
  <c r="AH27" i="27"/>
  <c r="AH26" i="27"/>
  <c r="AM26" i="27"/>
  <c r="AH25" i="27"/>
  <c r="AM25" i="27"/>
  <c r="S31" i="16"/>
  <c r="AH24" i="27"/>
  <c r="AM24" i="27"/>
  <c r="Q31" i="16"/>
  <c r="N31" i="16"/>
  <c r="N34" i="16" s="1"/>
  <c r="B6" i="20"/>
  <c r="AM23" i="27"/>
  <c r="AH23" i="27"/>
  <c r="AH22" i="27"/>
  <c r="AM22" i="27"/>
  <c r="U7" i="16"/>
  <c r="C8" i="28"/>
  <c r="C8" i="29"/>
  <c r="C8" i="30"/>
  <c r="AR31" i="27" l="1"/>
  <c r="AR31" i="30" s="1"/>
  <c r="C32" i="29"/>
  <c r="C32" i="28"/>
  <c r="C32" i="30"/>
  <c r="F33" i="33"/>
  <c r="AH32" i="30"/>
  <c r="AH32" i="29"/>
  <c r="AH32" i="28"/>
  <c r="AM32" i="29"/>
  <c r="AK33" i="33"/>
  <c r="AM32" i="28"/>
  <c r="AM32" i="30"/>
  <c r="AR32" i="27"/>
  <c r="C31" i="29"/>
  <c r="F32" i="33"/>
  <c r="C31" i="30"/>
  <c r="C31" i="28"/>
  <c r="AH31" i="29"/>
  <c r="AH31" i="28"/>
  <c r="AH31" i="30"/>
  <c r="AM31" i="29"/>
  <c r="AK32" i="33"/>
  <c r="AM31" i="28"/>
  <c r="AM31" i="30"/>
  <c r="AR30" i="30"/>
  <c r="AR30" i="28"/>
  <c r="AR30" i="29"/>
  <c r="AM30" i="28"/>
  <c r="AM30" i="30"/>
  <c r="AM30" i="29"/>
  <c r="AK31" i="33"/>
  <c r="C30" i="28"/>
  <c r="C30" i="30"/>
  <c r="C30" i="29"/>
  <c r="F31" i="33"/>
  <c r="AH30" i="29"/>
  <c r="AH30" i="28"/>
  <c r="AH30" i="30"/>
  <c r="AM29" i="28"/>
  <c r="AM29" i="30"/>
  <c r="AM29" i="29"/>
  <c r="AK30" i="33"/>
  <c r="AH29" i="29"/>
  <c r="AH29" i="30"/>
  <c r="AH29" i="28"/>
  <c r="AR29" i="27"/>
  <c r="C29" i="28"/>
  <c r="C29" i="29"/>
  <c r="F30" i="33"/>
  <c r="C29" i="30"/>
  <c r="AH28" i="28"/>
  <c r="AH28" i="29"/>
  <c r="AH28" i="30"/>
  <c r="AR28" i="27"/>
  <c r="AM28" i="28"/>
  <c r="AM28" i="30"/>
  <c r="AM28" i="29"/>
  <c r="AK29" i="33"/>
  <c r="C28" i="28"/>
  <c r="C28" i="30"/>
  <c r="C28" i="29"/>
  <c r="F29" i="33"/>
  <c r="F28" i="33"/>
  <c r="C27" i="30"/>
  <c r="C27" i="28"/>
  <c r="C27" i="29"/>
  <c r="AH27" i="28"/>
  <c r="AH27" i="30"/>
  <c r="AH27" i="29"/>
  <c r="AM27" i="28"/>
  <c r="AM27" i="30"/>
  <c r="AM27" i="29"/>
  <c r="AK28" i="33"/>
  <c r="AR27" i="27"/>
  <c r="AK27" i="33"/>
  <c r="AM26" i="30"/>
  <c r="AM26" i="28"/>
  <c r="AM26" i="29"/>
  <c r="C26" i="30"/>
  <c r="F27" i="33"/>
  <c r="C26" i="29"/>
  <c r="C26" i="28"/>
  <c r="AR26" i="27"/>
  <c r="AH26" i="28"/>
  <c r="AH26" i="30"/>
  <c r="AH26" i="29"/>
  <c r="AK26" i="33"/>
  <c r="AM25" i="30"/>
  <c r="AM25" i="29"/>
  <c r="AM25" i="28"/>
  <c r="C25" i="30"/>
  <c r="C25" i="28"/>
  <c r="F26" i="33"/>
  <c r="C25" i="29"/>
  <c r="AH25" i="30"/>
  <c r="AH25" i="29"/>
  <c r="AH25" i="28"/>
  <c r="AR25" i="27"/>
  <c r="C24" i="30"/>
  <c r="C24" i="28"/>
  <c r="C24" i="29"/>
  <c r="F25" i="33"/>
  <c r="AM24" i="30"/>
  <c r="AK25" i="33"/>
  <c r="AM24" i="28"/>
  <c r="AM24" i="29"/>
  <c r="AH24" i="28"/>
  <c r="AH24" i="30"/>
  <c r="AH24" i="29"/>
  <c r="AR24" i="27"/>
  <c r="D47" i="16"/>
  <c r="G47" i="16"/>
  <c r="AR23" i="27"/>
  <c r="AR22" i="27"/>
  <c r="C22" i="27"/>
  <c r="F23" i="33" s="1"/>
  <c r="AK23" i="33"/>
  <c r="F24" i="33"/>
  <c r="AK24" i="33"/>
  <c r="C23" i="29"/>
  <c r="C23" i="28"/>
  <c r="C23" i="30"/>
  <c r="AH23" i="30"/>
  <c r="AH23" i="29"/>
  <c r="AH23" i="28"/>
  <c r="AM23" i="30"/>
  <c r="AM23" i="29"/>
  <c r="AM23" i="28"/>
  <c r="AM22" i="30"/>
  <c r="AM22" i="28"/>
  <c r="AM22" i="29"/>
  <c r="AH22" i="30"/>
  <c r="AH22" i="28"/>
  <c r="AH22" i="29"/>
  <c r="AR31" i="28" l="1"/>
  <c r="AR31" i="29"/>
  <c r="AR32" i="30"/>
  <c r="AR32" i="28"/>
  <c r="AR32" i="29"/>
  <c r="AR29" i="28"/>
  <c r="AR29" i="29"/>
  <c r="AR29" i="30"/>
  <c r="AR28" i="28"/>
  <c r="AR28" i="29"/>
  <c r="AR28" i="30"/>
  <c r="AR27" i="29"/>
  <c r="AR27" i="28"/>
  <c r="AR27" i="30"/>
  <c r="AR26" i="28"/>
  <c r="AR26" i="29"/>
  <c r="AR26" i="30"/>
  <c r="AR25" i="28"/>
  <c r="AR25" i="30"/>
  <c r="AR25" i="29"/>
  <c r="AR24" i="28"/>
  <c r="AR24" i="29"/>
  <c r="AR24" i="30"/>
  <c r="AR23" i="29"/>
  <c r="AR23" i="30"/>
  <c r="AR23" i="28"/>
  <c r="AR35" i="27"/>
  <c r="C22" i="29"/>
  <c r="C22" i="30"/>
  <c r="AR22" i="30"/>
  <c r="AR22" i="28"/>
  <c r="AR22" i="29"/>
  <c r="C22" i="28"/>
  <c r="AR35" i="29" l="1"/>
  <c r="AR35" i="30"/>
  <c r="AR35" i="28"/>
  <c r="O37" i="27"/>
  <c r="AR34" i="27"/>
  <c r="AR33" i="27" l="1"/>
  <c r="AR34" i="28"/>
  <c r="AR34" i="29"/>
  <c r="AR34" i="30"/>
  <c r="AR33" i="29" l="1"/>
  <c r="AR33" i="30"/>
  <c r="AR33" i="28"/>
  <c r="O37" i="29"/>
  <c r="O37" i="28"/>
  <c r="O37"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<sst xmlns="http://schemas.openxmlformats.org/spreadsheetml/2006/main" count="463" uniqueCount="357">
  <si>
    <t>請　求　書</t>
    <rPh sb="0" eb="1">
      <t>ショウ</t>
    </rPh>
    <rPh sb="2" eb="3">
      <t>モトム</t>
    </rPh>
    <rPh sb="4" eb="5">
      <t>ショ</t>
    </rPh>
    <phoneticPr fontId="10"/>
  </si>
  <si>
    <t>消費税(10%)</t>
    <rPh sb="0" eb="3">
      <t>ショウヒゼイ</t>
    </rPh>
    <phoneticPr fontId="10"/>
  </si>
  <si>
    <t>税 抜 金 額</t>
    <rPh sb="0" eb="1">
      <t>ゼイ</t>
    </rPh>
    <rPh sb="2" eb="3">
      <t>ヌ</t>
    </rPh>
    <rPh sb="4" eb="5">
      <t>カネ</t>
    </rPh>
    <rPh sb="6" eb="7">
      <t>ガク</t>
    </rPh>
    <phoneticPr fontId="10"/>
  </si>
  <si>
    <t>地籍フォーマット2000の手引き ～数値地籍情報の利活用に向けて～</t>
    <rPh sb="18" eb="20">
      <t>スウチ</t>
    </rPh>
    <rPh sb="20" eb="22">
      <t>チセキ</t>
    </rPh>
    <rPh sb="22" eb="24">
      <t>ジョウホウ</t>
    </rPh>
    <rPh sb="25" eb="28">
      <t>リカツヨウ</t>
    </rPh>
    <rPh sb="29" eb="30">
      <t>ム</t>
    </rPh>
    <phoneticPr fontId="18"/>
  </si>
  <si>
    <t>　　　　　　　　全国国土調査協会発行図書</t>
    <rPh sb="8" eb="10">
      <t>ゼンコク</t>
    </rPh>
    <rPh sb="16" eb="18">
      <t>ハッコウ</t>
    </rPh>
    <rPh sb="18" eb="20">
      <t>トショ</t>
    </rPh>
    <phoneticPr fontId="18"/>
  </si>
  <si>
    <t>販売価格
（税込価格）</t>
    <rPh sb="0" eb="2">
      <t>ハンバイ</t>
    </rPh>
    <rPh sb="2" eb="4">
      <t>カカク</t>
    </rPh>
    <rPh sb="6" eb="8">
      <t>ゼイコ</t>
    </rPh>
    <rPh sb="8" eb="10">
      <t>カカク</t>
    </rPh>
    <phoneticPr fontId="18"/>
  </si>
  <si>
    <t>数量</t>
    <rPh sb="0" eb="2">
      <t>スウリョウ</t>
    </rPh>
    <phoneticPr fontId="18"/>
  </si>
  <si>
    <t>備考</t>
    <rPh sb="0" eb="2">
      <t>ビコウ</t>
    </rPh>
    <phoneticPr fontId="18"/>
  </si>
  <si>
    <t>国土調査関係法令集（改訂第１２版）</t>
    <phoneticPr fontId="18"/>
  </si>
  <si>
    <t>地籍調査　初任者マニュアル</t>
    <rPh sb="0" eb="2">
      <t>チセキ</t>
    </rPh>
    <rPh sb="2" eb="4">
      <t>チョウサ</t>
    </rPh>
    <rPh sb="5" eb="8">
      <t>ショニンシャ</t>
    </rPh>
    <phoneticPr fontId="18"/>
  </si>
  <si>
    <t>一筆地調査の手引き</t>
    <rPh sb="0" eb="2">
      <t>イッピツ</t>
    </rPh>
    <rPh sb="2" eb="3">
      <t>チ</t>
    </rPh>
    <rPh sb="3" eb="5">
      <t>チョウサ</t>
    </rPh>
    <rPh sb="6" eb="8">
      <t>テビ</t>
    </rPh>
    <phoneticPr fontId="18"/>
  </si>
  <si>
    <t>地籍測量の手引（第８版・令和３年版）</t>
    <rPh sb="5" eb="7">
      <t>テビキ</t>
    </rPh>
    <rPh sb="8" eb="9">
      <t>ダイ</t>
    </rPh>
    <rPh sb="10" eb="11">
      <t>ハン</t>
    </rPh>
    <rPh sb="12" eb="14">
      <t>レイワ</t>
    </rPh>
    <rPh sb="15" eb="16">
      <t>ネン</t>
    </rPh>
    <rPh sb="16" eb="17">
      <t>バン</t>
    </rPh>
    <phoneticPr fontId="18"/>
  </si>
  <si>
    <t>みなさんの暮らしにつながる地籍調査＜一般編＞</t>
    <rPh sb="20" eb="21">
      <t>ヘン</t>
    </rPh>
    <phoneticPr fontId="18"/>
  </si>
  <si>
    <t>みなさんの暮らしにつながる地籍調査＜街区境界調査編＞</t>
    <rPh sb="24" eb="25">
      <t>ヘン</t>
    </rPh>
    <phoneticPr fontId="18"/>
  </si>
  <si>
    <t>みなさんの暮らしにつながる地籍調査＜リモセン編＞</t>
    <rPh sb="22" eb="23">
      <t>ヘン</t>
    </rPh>
    <phoneticPr fontId="18"/>
  </si>
  <si>
    <t>地籍調査をすすめましょう（平成27年版）</t>
    <phoneticPr fontId="18"/>
  </si>
  <si>
    <t>まもってあげたい未来の安心－地籍調査のあらまし（平成28年版）</t>
    <phoneticPr fontId="18"/>
  </si>
  <si>
    <t>ザ・ちせき(マンガ)（平成26年版）</t>
    <phoneticPr fontId="18"/>
  </si>
  <si>
    <t>安全な地籍調査（平成21年版）</t>
    <phoneticPr fontId="18"/>
  </si>
  <si>
    <t>　　　　　　　　【斡旋図書】民事法務協会</t>
    <phoneticPr fontId="18"/>
  </si>
  <si>
    <t>表示登記教材 地目認定（改訂版）</t>
    <phoneticPr fontId="18"/>
  </si>
  <si>
    <t>　　　　　　　　【斡旋図書】日本国土調査測量協会</t>
    <phoneticPr fontId="18"/>
  </si>
  <si>
    <t>地籍調査ハンドブック(平成23年度版)</t>
    <phoneticPr fontId="18"/>
  </si>
  <si>
    <t>（送付先）</t>
    <rPh sb="1" eb="4">
      <t>ソウフサキ</t>
    </rPh>
    <phoneticPr fontId="18"/>
  </si>
  <si>
    <t>ご住所</t>
    <rPh sb="1" eb="3">
      <t>ジュウショ</t>
    </rPh>
    <phoneticPr fontId="18"/>
  </si>
  <si>
    <t>請求№</t>
    <rPh sb="0" eb="2">
      <t>セイキュウ</t>
    </rPh>
    <phoneticPr fontId="10"/>
  </si>
  <si>
    <t>入金日</t>
    <rPh sb="0" eb="2">
      <t>ニュウキン</t>
    </rPh>
    <rPh sb="2" eb="3">
      <t>ヒ</t>
    </rPh>
    <phoneticPr fontId="10"/>
  </si>
  <si>
    <t>発送日</t>
    <rPh sb="0" eb="2">
      <t>ハッソウ</t>
    </rPh>
    <rPh sb="2" eb="3">
      <t>ヒ</t>
    </rPh>
    <phoneticPr fontId="10"/>
  </si>
  <si>
    <t>名前</t>
    <rPh sb="0" eb="2">
      <t>ナマエ</t>
    </rPh>
    <phoneticPr fontId="10"/>
  </si>
  <si>
    <t>郵便番号</t>
    <rPh sb="0" eb="2">
      <t>ユウビン</t>
    </rPh>
    <rPh sb="2" eb="4">
      <t>バンゴウ</t>
    </rPh>
    <phoneticPr fontId="10"/>
  </si>
  <si>
    <t>書類送付のご案内</t>
    <rPh sb="0" eb="2">
      <t>ショルイ</t>
    </rPh>
    <rPh sb="2" eb="4">
      <t>ソウフ</t>
    </rPh>
    <rPh sb="6" eb="8">
      <t>アンナイ</t>
    </rPh>
    <phoneticPr fontId="10"/>
  </si>
  <si>
    <t>敬具</t>
    <rPh sb="0" eb="2">
      <t>ケイグ</t>
    </rPh>
    <phoneticPr fontId="10"/>
  </si>
  <si>
    <t>記</t>
    <phoneticPr fontId="10"/>
  </si>
  <si>
    <t>以上</t>
    <rPh sb="0" eb="2">
      <t>イジョウ</t>
    </rPh>
    <phoneticPr fontId="10"/>
  </si>
  <si>
    <t>地籍調査事業費積算基準書（2024年度版）</t>
    <rPh sb="2" eb="4">
      <t>チョウサ</t>
    </rPh>
    <rPh sb="4" eb="7">
      <t>ジギョウヒ</t>
    </rPh>
    <rPh sb="7" eb="9">
      <t>セキサン</t>
    </rPh>
    <rPh sb="9" eb="12">
      <t>キジュンショ</t>
    </rPh>
    <rPh sb="17" eb="19">
      <t>ネンド</t>
    </rPh>
    <rPh sb="19" eb="20">
      <t>バン</t>
    </rPh>
    <phoneticPr fontId="18"/>
  </si>
  <si>
    <t>郵便番号</t>
    <rPh sb="0" eb="4">
      <t>ユウビンバンゴウ</t>
    </rPh>
    <phoneticPr fontId="18"/>
  </si>
  <si>
    <t>担当者名</t>
    <rPh sb="0" eb="2">
      <t>タントウ</t>
    </rPh>
    <rPh sb="2" eb="3">
      <t>シャ</t>
    </rPh>
    <rPh sb="3" eb="4">
      <t>メイ</t>
    </rPh>
    <phoneticPr fontId="42"/>
  </si>
  <si>
    <t>〒</t>
    <phoneticPr fontId="10"/>
  </si>
  <si>
    <t>TEL</t>
    <phoneticPr fontId="10"/>
  </si>
  <si>
    <t>厚さ
合計</t>
    <rPh sb="0" eb="1">
      <t>アツ</t>
    </rPh>
    <rPh sb="3" eb="5">
      <t>ゴウケイ</t>
    </rPh>
    <phoneticPr fontId="10"/>
  </si>
  <si>
    <t>金額
合計</t>
    <rPh sb="0" eb="2">
      <t>キンガク</t>
    </rPh>
    <rPh sb="3" eb="5">
      <t>ゴウケイ</t>
    </rPh>
    <phoneticPr fontId="10"/>
  </si>
  <si>
    <t>送 料</t>
    <rPh sb="0" eb="1">
      <t>ソウ</t>
    </rPh>
    <rPh sb="2" eb="3">
      <t>リョウ</t>
    </rPh>
    <phoneticPr fontId="10"/>
  </si>
  <si>
    <t>合 計</t>
    <rPh sb="0" eb="1">
      <t>ゴウ</t>
    </rPh>
    <rPh sb="2" eb="3">
      <t>ケイ</t>
    </rPh>
    <phoneticPr fontId="10"/>
  </si>
  <si>
    <t>請求書発送日</t>
    <rPh sb="0" eb="3">
      <t>セイキュウショ</t>
    </rPh>
    <rPh sb="3" eb="5">
      <t>ハッソウ</t>
    </rPh>
    <rPh sb="5" eb="6">
      <t>ビ</t>
    </rPh>
    <phoneticPr fontId="10"/>
  </si>
  <si>
    <t>住所</t>
    <rPh sb="0" eb="2">
      <t>ジュウショ</t>
    </rPh>
    <phoneticPr fontId="10"/>
  </si>
  <si>
    <t>電話番号</t>
    <rPh sb="0" eb="2">
      <t>デンワ</t>
    </rPh>
    <rPh sb="2" eb="4">
      <t>バンゴウ</t>
    </rPh>
    <phoneticPr fontId="10"/>
  </si>
  <si>
    <t>宛名シール</t>
    <rPh sb="0" eb="2">
      <t>アテナ</t>
    </rPh>
    <phoneticPr fontId="10"/>
  </si>
  <si>
    <t xml:space="preserve">クロネコwebコレクト申込受付番号１
半角英数字 23文字
※クロネコwebコレクトデータ有りの場合は必須 </t>
    <phoneticPr fontId="45"/>
  </si>
  <si>
    <t>予備
半角数字１文字</t>
    <phoneticPr fontId="10"/>
  </si>
  <si>
    <t>予備</t>
    <rPh sb="0" eb="2">
      <t>ヨビ</t>
    </rPh>
    <phoneticPr fontId="45"/>
  </si>
  <si>
    <t>様</t>
    <rPh sb="0" eb="1">
      <t>サマ</t>
    </rPh>
    <phoneticPr fontId="10"/>
  </si>
  <si>
    <t>03-6206-1307</t>
  </si>
  <si>
    <t>100-0014</t>
  </si>
  <si>
    <t>東京都千代田区永田町1丁目11番32号</t>
  </si>
  <si>
    <t>全国町村会館西館8階</t>
  </si>
  <si>
    <t>公益社団法人全国国土調査協会</t>
  </si>
  <si>
    <t xml:space="preserve">書籍   </t>
    <rPh sb="0" eb="2">
      <t>ショセキ</t>
    </rPh>
    <phoneticPr fontId="10"/>
  </si>
  <si>
    <t>033519242803</t>
  </si>
  <si>
    <t>01</t>
  </si>
  <si>
    <t>お客様管理番号</t>
    <rPh sb="5" eb="7">
      <t>バンゴウ</t>
    </rPh>
    <phoneticPr fontId="45"/>
  </si>
  <si>
    <t>クール区分
0または空</t>
    <rPh sb="3" eb="5">
      <t>クブン</t>
    </rPh>
    <phoneticPr fontId="45"/>
  </si>
  <si>
    <t>伝票番号
※B2クラウドにて付与</t>
    <rPh sb="15" eb="17">
      <t>フヨ</t>
    </rPh>
    <phoneticPr fontId="45"/>
  </si>
  <si>
    <t xml:space="preserve">出荷予定日
</t>
    <phoneticPr fontId="45"/>
  </si>
  <si>
    <t>お届け予定日
※空欄</t>
    <rPh sb="9" eb="11">
      <t>クウラン</t>
    </rPh>
    <phoneticPr fontId="45"/>
  </si>
  <si>
    <t>配達時間
※空欄</t>
    <phoneticPr fontId="45"/>
  </si>
  <si>
    <t>お届け先電話番号</t>
    <phoneticPr fontId="45"/>
  </si>
  <si>
    <t>お届け先電話番号枝番</t>
    <phoneticPr fontId="45"/>
  </si>
  <si>
    <t>お届け先郵便番号</t>
    <rPh sb="1" eb="2">
      <t>トド</t>
    </rPh>
    <rPh sb="3" eb="4">
      <t>サキ</t>
    </rPh>
    <phoneticPr fontId="45"/>
  </si>
  <si>
    <t>お届け先住所</t>
    <phoneticPr fontId="45"/>
  </si>
  <si>
    <t>お届け先アパートマンション名</t>
    <rPh sb="0" eb="2">
      <t>オトド</t>
    </rPh>
    <rPh sb="3" eb="4">
      <t>サキ</t>
    </rPh>
    <rPh sb="13" eb="14">
      <t>メイ</t>
    </rPh>
    <phoneticPr fontId="10"/>
  </si>
  <si>
    <t>お届け先会社・部門</t>
    <rPh sb="1" eb="2">
      <t>トド</t>
    </rPh>
    <rPh sb="3" eb="4">
      <t>サキ</t>
    </rPh>
    <phoneticPr fontId="45"/>
  </si>
  <si>
    <t>お届け先会社・部門２</t>
    <rPh sb="1" eb="2">
      <t>トド</t>
    </rPh>
    <rPh sb="3" eb="4">
      <t>サキ</t>
    </rPh>
    <phoneticPr fontId="45"/>
  </si>
  <si>
    <t>お届け先名</t>
    <phoneticPr fontId="45"/>
  </si>
  <si>
    <t xml:space="preserve">お届け先名(ｶﾅ)
</t>
    <phoneticPr fontId="45"/>
  </si>
  <si>
    <t>敬称</t>
    <phoneticPr fontId="45"/>
  </si>
  <si>
    <t>ご依頼主コード</t>
    <phoneticPr fontId="45"/>
  </si>
  <si>
    <t xml:space="preserve">ご依頼主電話番号
</t>
    <phoneticPr fontId="45"/>
  </si>
  <si>
    <t>ご依頼主電話番号枝番</t>
    <phoneticPr fontId="45"/>
  </si>
  <si>
    <t>ご依頼主郵便番号</t>
    <rPh sb="1" eb="3">
      <t>イライ</t>
    </rPh>
    <rPh sb="3" eb="4">
      <t>ヌシ</t>
    </rPh>
    <phoneticPr fontId="45"/>
  </si>
  <si>
    <t>ご依頼主住所</t>
    <phoneticPr fontId="45"/>
  </si>
  <si>
    <t>ご依頼主アパートマンション</t>
    <rPh sb="1" eb="4">
      <t>イライヌシ</t>
    </rPh>
    <phoneticPr fontId="10"/>
  </si>
  <si>
    <t>ご依頼主名</t>
    <phoneticPr fontId="45"/>
  </si>
  <si>
    <t xml:space="preserve">ご依頼主名(ｶﾅ)
</t>
    <phoneticPr fontId="45"/>
  </si>
  <si>
    <t>品名コード１</t>
    <phoneticPr fontId="45"/>
  </si>
  <si>
    <t xml:space="preserve">品名１
</t>
    <phoneticPr fontId="45"/>
  </si>
  <si>
    <t>品名コード２</t>
    <phoneticPr fontId="45"/>
  </si>
  <si>
    <t xml:space="preserve">品名２
</t>
    <phoneticPr fontId="45"/>
  </si>
  <si>
    <t>荷扱い１</t>
    <phoneticPr fontId="45"/>
  </si>
  <si>
    <t xml:space="preserve">荷扱い２
</t>
    <phoneticPr fontId="45"/>
  </si>
  <si>
    <t xml:space="preserve">記事
</t>
    <phoneticPr fontId="10"/>
  </si>
  <si>
    <t>ｺﾚｸﾄ代金引換額（税込)</t>
    <phoneticPr fontId="45"/>
  </si>
  <si>
    <t>内消費税額等</t>
    <phoneticPr fontId="45"/>
  </si>
  <si>
    <t xml:space="preserve">止置き
</t>
    <phoneticPr fontId="45"/>
  </si>
  <si>
    <t xml:space="preserve">営業所コード
</t>
    <phoneticPr fontId="45"/>
  </si>
  <si>
    <t xml:space="preserve">発行枚数
</t>
    <rPh sb="0" eb="2">
      <t>ハッコウ</t>
    </rPh>
    <rPh sb="2" eb="4">
      <t>マイスウ</t>
    </rPh>
    <phoneticPr fontId="10"/>
  </si>
  <si>
    <t>個数口表示フラグ</t>
    <rPh sb="0" eb="2">
      <t>コスウ</t>
    </rPh>
    <rPh sb="2" eb="3">
      <t>グチ</t>
    </rPh>
    <rPh sb="3" eb="5">
      <t>ヒョウジ</t>
    </rPh>
    <phoneticPr fontId="10"/>
  </si>
  <si>
    <t xml:space="preserve">請求先顧客コード
</t>
    <phoneticPr fontId="45"/>
  </si>
  <si>
    <t>請求先分類コード</t>
    <phoneticPr fontId="45"/>
  </si>
  <si>
    <t>運賃管理番号</t>
    <phoneticPr fontId="45"/>
  </si>
  <si>
    <t xml:space="preserve">クロネコwebコレクトデータ登録
</t>
    <phoneticPr fontId="45"/>
  </si>
  <si>
    <t>クロネコwebコレクト加盟店番号</t>
    <phoneticPr fontId="45"/>
  </si>
  <si>
    <t>クロネコwebコレクト申込受付番号２</t>
    <phoneticPr fontId="45"/>
  </si>
  <si>
    <t>クロネコwebコレクト申込受付番号３</t>
    <phoneticPr fontId="45"/>
  </si>
  <si>
    <t>お届け予定ｅメール利用区分</t>
    <phoneticPr fontId="10"/>
  </si>
  <si>
    <t>お届け予定ｅメールe-mailアドレス</t>
    <rPh sb="3" eb="5">
      <t>ヨテイ</t>
    </rPh>
    <phoneticPr fontId="10"/>
  </si>
  <si>
    <t>入力機種
半角数字 1文字
1 : ＰＣ
2 : 携帯電話</t>
    <phoneticPr fontId="45"/>
  </si>
  <si>
    <t>お届け予定ｅメールメッセージ</t>
    <rPh sb="3" eb="5">
      <t>ヨテイ</t>
    </rPh>
    <phoneticPr fontId="10"/>
  </si>
  <si>
    <t>お届け完了ｅメール利用区分</t>
    <phoneticPr fontId="45"/>
  </si>
  <si>
    <t>お届け完了ｅメール</t>
    <phoneticPr fontId="45"/>
  </si>
  <si>
    <t>お届け完了ｅメールメッセージ</t>
    <phoneticPr fontId="45"/>
  </si>
  <si>
    <t>クロネコ収納代行利用区分</t>
    <phoneticPr fontId="10"/>
  </si>
  <si>
    <t>収納代行請求金額(税込)</t>
    <phoneticPr fontId="10"/>
  </si>
  <si>
    <t>収納代行内消費税額等</t>
    <phoneticPr fontId="10"/>
  </si>
  <si>
    <t>収納代行請求先郵便番号</t>
    <phoneticPr fontId="10"/>
  </si>
  <si>
    <t>収納代行請求先住所</t>
    <phoneticPr fontId="10"/>
  </si>
  <si>
    <t>収納代行請求先会社・部門名１</t>
    <phoneticPr fontId="10"/>
  </si>
  <si>
    <t>収納代行請求先会社・部門名２</t>
    <phoneticPr fontId="10"/>
  </si>
  <si>
    <t>収納代行請求先名(カナ)</t>
    <phoneticPr fontId="10"/>
  </si>
  <si>
    <t>収納代行問合せ先名(漢字)</t>
    <phoneticPr fontId="10"/>
  </si>
  <si>
    <t>収納代行請求先名(漢字)</t>
    <phoneticPr fontId="10"/>
  </si>
  <si>
    <t>収納代行問合せ先郵便番号</t>
    <phoneticPr fontId="10"/>
  </si>
  <si>
    <t>収納代行問合せ先住所</t>
    <phoneticPr fontId="10"/>
  </si>
  <si>
    <t>収納代行問合せ先住所（アパートマンション名）</t>
    <phoneticPr fontId="10"/>
  </si>
  <si>
    <t>収納代行問合せ先電話番号</t>
    <phoneticPr fontId="10"/>
  </si>
  <si>
    <t>収納代行管理番号</t>
    <phoneticPr fontId="10"/>
  </si>
  <si>
    <t>収納代行品名</t>
    <phoneticPr fontId="10"/>
  </si>
  <si>
    <t>収納代行備考</t>
    <phoneticPr fontId="10"/>
  </si>
  <si>
    <t>複数口くくりキー</t>
    <rPh sb="0" eb="2">
      <t>フクスウ</t>
    </rPh>
    <rPh sb="2" eb="3">
      <t>グチ</t>
    </rPh>
    <phoneticPr fontId="10"/>
  </si>
  <si>
    <t>検索キータイトル1</t>
    <rPh sb="0" eb="2">
      <t>ケンサク</t>
    </rPh>
    <phoneticPr fontId="10"/>
  </si>
  <si>
    <t xml:space="preserve">検索キー1
</t>
    <rPh sb="0" eb="2">
      <t>ケンサク</t>
    </rPh>
    <phoneticPr fontId="10"/>
  </si>
  <si>
    <t>検索キータイトル2</t>
    <rPh sb="0" eb="2">
      <t>ケンサク</t>
    </rPh>
    <phoneticPr fontId="10"/>
  </si>
  <si>
    <t>検索キー2</t>
    <rPh sb="0" eb="2">
      <t>ケンサク</t>
    </rPh>
    <phoneticPr fontId="10"/>
  </si>
  <si>
    <t>検索キータイトル3</t>
    <rPh sb="0" eb="2">
      <t>ケンサク</t>
    </rPh>
    <phoneticPr fontId="10"/>
  </si>
  <si>
    <t>検索キー3</t>
    <rPh sb="0" eb="2">
      <t>ケンサク</t>
    </rPh>
    <phoneticPr fontId="10"/>
  </si>
  <si>
    <t>検索キータイトル4</t>
    <rPh sb="0" eb="2">
      <t>ケンサク</t>
    </rPh>
    <phoneticPr fontId="10"/>
  </si>
  <si>
    <t>検索キー4</t>
    <rPh sb="0" eb="2">
      <t>ケンサク</t>
    </rPh>
    <phoneticPr fontId="10"/>
  </si>
  <si>
    <t>検索キー5</t>
    <rPh sb="0" eb="2">
      <t>ケンサク</t>
    </rPh>
    <phoneticPr fontId="10"/>
  </si>
  <si>
    <t>投函予定メール利用区分</t>
    <phoneticPr fontId="10"/>
  </si>
  <si>
    <t>投函予定メールe-mailアドレス</t>
    <phoneticPr fontId="10"/>
  </si>
  <si>
    <t>投函予定メールメッセージ</t>
    <phoneticPr fontId="10"/>
  </si>
  <si>
    <t>投函完了メール（お届け先宛）利用区分</t>
    <phoneticPr fontId="10"/>
  </si>
  <si>
    <t>投函完了メール（お届け先宛</t>
    <phoneticPr fontId="10"/>
  </si>
  <si>
    <t>投函完了メール（ご依頼主宛）</t>
    <phoneticPr fontId="10"/>
  </si>
  <si>
    <t>投函完了メール（ご依頼主宛）利用区分</t>
    <phoneticPr fontId="10"/>
  </si>
  <si>
    <t>投函完了メール（お届け先宛）</t>
    <phoneticPr fontId="10"/>
  </si>
  <si>
    <t xml:space="preserve"> 0 : 発払
 5 : 着払
</t>
    <phoneticPr fontId="45"/>
  </si>
  <si>
    <t>0</t>
    <phoneticPr fontId="10"/>
  </si>
  <si>
    <t>総 計</t>
    <rPh sb="0" eb="1">
      <t>ソウ</t>
    </rPh>
    <rPh sb="2" eb="3">
      <t>ケイ</t>
    </rPh>
    <phoneticPr fontId="10"/>
  </si>
  <si>
    <t>日本国土調査測量協会</t>
    <phoneticPr fontId="10"/>
  </si>
  <si>
    <t>日本加除出版</t>
    <rPh sb="0" eb="2">
      <t>ニホン</t>
    </rPh>
    <rPh sb="2" eb="4">
      <t>カジョ</t>
    </rPh>
    <rPh sb="4" eb="6">
      <t>シュッパン</t>
    </rPh>
    <phoneticPr fontId="10"/>
  </si>
  <si>
    <t>民事法務協会</t>
    <rPh sb="0" eb="2">
      <t>ミンジ</t>
    </rPh>
    <rPh sb="2" eb="6">
      <t>ホウムキョウカイ</t>
    </rPh>
    <phoneticPr fontId="10"/>
  </si>
  <si>
    <t xml:space="preserve">全国国土調査協会 </t>
    <phoneticPr fontId="10"/>
  </si>
  <si>
    <t>注文台帳</t>
    <rPh sb="0" eb="4">
      <t>チュウモンダイチョウ</t>
    </rPh>
    <phoneticPr fontId="10"/>
  </si>
  <si>
    <t>No.</t>
    <phoneticPr fontId="10"/>
  </si>
  <si>
    <t>会員価格</t>
    <rPh sb="0" eb="2">
      <t>カイイン</t>
    </rPh>
    <rPh sb="2" eb="4">
      <t>カカク</t>
    </rPh>
    <phoneticPr fontId="10"/>
  </si>
  <si>
    <t>　</t>
    <phoneticPr fontId="10"/>
  </si>
  <si>
    <t>全訂2版　全国市町村名変遷総覧</t>
  </si>
  <si>
    <t>全訂第三版　相続における戸籍の見方と登記手続</t>
  </si>
  <si>
    <t xml:space="preserve">不動産登記の書式と解説 第1巻 </t>
  </si>
  <si>
    <t>不動産登記の書式と解説 第2巻</t>
  </si>
  <si>
    <t>4改訂 表示登記にかかる各種図面・地図の作成と訂正の事例集</t>
  </si>
  <si>
    <t>Q＆A筆界特定のための公図・旧土地台帳の知識</t>
  </si>
  <si>
    <t>訂版 境界の理論と実務</t>
  </si>
  <si>
    <t>都道
府県</t>
    <rPh sb="0" eb="2">
      <t>トドウ</t>
    </rPh>
    <rPh sb="3" eb="5">
      <t>フケン</t>
    </rPh>
    <phoneticPr fontId="10"/>
  </si>
  <si>
    <t>正誤表あり</t>
  </si>
  <si>
    <t>正誤表あり</t>
    <phoneticPr fontId="10"/>
  </si>
  <si>
    <t>厚さ合計</t>
    <rPh sb="0" eb="1">
      <t>アツ</t>
    </rPh>
    <rPh sb="2" eb="4">
      <t>ゴウケイ</t>
    </rPh>
    <phoneticPr fontId="18"/>
  </si>
  <si>
    <t>重さ合計</t>
    <rPh sb="0" eb="1">
      <t>オモ</t>
    </rPh>
    <rPh sb="2" eb="4">
      <t>ゴウケイ</t>
    </rPh>
    <phoneticPr fontId="18"/>
  </si>
  <si>
    <t>ハンドブック：会員</t>
    <rPh sb="7" eb="9">
      <t>カイイン</t>
    </rPh>
    <phoneticPr fontId="19"/>
  </si>
  <si>
    <t>地籍調査作業規程準則逐条解説</t>
    <rPh sb="0" eb="2">
      <t>チセキ</t>
    </rPh>
    <rPh sb="2" eb="4">
      <t>チョウサ</t>
    </rPh>
    <rPh sb="4" eb="6">
      <t>サギョウ</t>
    </rPh>
    <rPh sb="6" eb="8">
      <t>キテイ</t>
    </rPh>
    <rPh sb="8" eb="10">
      <t>ジュンソク</t>
    </rPh>
    <rPh sb="10" eb="12">
      <t>チクジョウ</t>
    </rPh>
    <rPh sb="12" eb="14">
      <t>カイセツ</t>
    </rPh>
    <phoneticPr fontId="19"/>
  </si>
  <si>
    <t>Q＆A詳解土地台帳</t>
    <rPh sb="3" eb="5">
      <t>ショウカイ</t>
    </rPh>
    <rPh sb="5" eb="7">
      <t>トチ</t>
    </rPh>
    <rPh sb="7" eb="9">
      <t>ダイチョウ</t>
    </rPh>
    <phoneticPr fontId="19"/>
  </si>
  <si>
    <t>第3版 所有者の所在の把握が難しい土地に関する探索・利活用のためのガイドライン</t>
    <rPh sb="0" eb="1">
      <t>ダイ</t>
    </rPh>
    <rPh sb="2" eb="3">
      <t>ハン</t>
    </rPh>
    <rPh sb="4" eb="7">
      <t>ショユウシャ</t>
    </rPh>
    <rPh sb="8" eb="10">
      <t>ショザイ</t>
    </rPh>
    <rPh sb="11" eb="13">
      <t>ハアク</t>
    </rPh>
    <rPh sb="14" eb="15">
      <t>ムズカ</t>
    </rPh>
    <rPh sb="17" eb="19">
      <t>トチ</t>
    </rPh>
    <rPh sb="20" eb="21">
      <t>カン</t>
    </rPh>
    <rPh sb="23" eb="25">
      <t>タンサク</t>
    </rPh>
    <rPh sb="26" eb="29">
      <t>リカツヨウ</t>
    </rPh>
    <phoneticPr fontId="19"/>
  </si>
  <si>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19"/>
  </si>
  <si>
    <t>地目認定</t>
    <rPh sb="0" eb="2">
      <t>チモク</t>
    </rPh>
    <rPh sb="2" eb="4">
      <t>ニンテイ</t>
    </rPh>
    <phoneticPr fontId="19"/>
  </si>
  <si>
    <t>建物認定</t>
    <rPh sb="0" eb="2">
      <t>タテモノ</t>
    </rPh>
    <rPh sb="2" eb="4">
      <t>ニンテイ</t>
    </rPh>
    <phoneticPr fontId="19"/>
  </si>
  <si>
    <t>ハンドブック：
非会員</t>
    <rPh sb="8" eb="11">
      <t>ヒカイイン</t>
    </rPh>
    <phoneticPr fontId="19"/>
  </si>
  <si>
    <t>機関誌
「国土調査」</t>
    <rPh sb="0" eb="3">
      <t>キカンシ</t>
    </rPh>
    <rPh sb="5" eb="7">
      <t>コクド</t>
    </rPh>
    <rPh sb="7" eb="9">
      <t>チョウサ</t>
    </rPh>
    <phoneticPr fontId="19"/>
  </si>
  <si>
    <t>わかる！
国土調査法　逐条解説と実務
Ｑ＆Ａ</t>
    <rPh sb="5" eb="7">
      <t>コクド</t>
    </rPh>
    <rPh sb="7" eb="9">
      <t>チョウサ</t>
    </rPh>
    <rPh sb="9" eb="10">
      <t>ホウ</t>
    </rPh>
    <rPh sb="11" eb="13">
      <t>チクジョウ</t>
    </rPh>
    <rPh sb="13" eb="15">
      <t>カイセツ</t>
    </rPh>
    <rPh sb="16" eb="18">
      <t>ジツム</t>
    </rPh>
    <phoneticPr fontId="19"/>
  </si>
  <si>
    <t>Ｑ＆Ａ
地目、土地の規制・権利などに関する法律と実務</t>
    <phoneticPr fontId="10"/>
  </si>
  <si>
    <t>フォーマット2000_
非会員</t>
    <rPh sb="12" eb="13">
      <t>ヒ</t>
    </rPh>
    <rPh sb="13" eb="15">
      <t>カイイン</t>
    </rPh>
    <phoneticPr fontId="19"/>
  </si>
  <si>
    <t>フォーマット2000_
会員</t>
    <rPh sb="12" eb="14">
      <t>カイイン</t>
    </rPh>
    <phoneticPr fontId="19"/>
  </si>
  <si>
    <t>記載例
(航測)
会員</t>
    <rPh sb="0" eb="3">
      <t>キサイレイ</t>
    </rPh>
    <rPh sb="5" eb="7">
      <t>コウソク</t>
    </rPh>
    <rPh sb="9" eb="11">
      <t>カイイン</t>
    </rPh>
    <phoneticPr fontId="19"/>
  </si>
  <si>
    <t>記載例
(地上)
会員</t>
    <rPh sb="0" eb="3">
      <t>キサイレイ</t>
    </rPh>
    <rPh sb="5" eb="7">
      <t>チジョウ</t>
    </rPh>
    <rPh sb="9" eb="11">
      <t>カイイン</t>
    </rPh>
    <phoneticPr fontId="19"/>
  </si>
  <si>
    <t>記載例
(航測)
非会員</t>
    <rPh sb="0" eb="3">
      <t>キサイレイ</t>
    </rPh>
    <rPh sb="5" eb="7">
      <t>コウソク</t>
    </rPh>
    <rPh sb="9" eb="10">
      <t>ヒ</t>
    </rPh>
    <rPh sb="10" eb="12">
      <t>カイイン</t>
    </rPh>
    <phoneticPr fontId="19"/>
  </si>
  <si>
    <t>記載例
(地上)
非会員</t>
    <rPh sb="0" eb="3">
      <t>キサイレイ</t>
    </rPh>
    <rPh sb="5" eb="7">
      <t>チジョウ</t>
    </rPh>
    <rPh sb="9" eb="10">
      <t>ヒ</t>
    </rPh>
    <rPh sb="10" eb="12">
      <t>カイイン</t>
    </rPh>
    <phoneticPr fontId="19"/>
  </si>
  <si>
    <t>管理番号</t>
    <rPh sb="0" eb="2">
      <t>カンリ</t>
    </rPh>
    <rPh sb="2" eb="4">
      <t>バンゴウ</t>
    </rPh>
    <phoneticPr fontId="10"/>
  </si>
  <si>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</si>
  <si>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18"/>
  </si>
  <si>
    <t>パンフレット</t>
    <phoneticPr fontId="18"/>
  </si>
  <si>
    <t>小冊子</t>
    <phoneticPr fontId="18"/>
  </si>
  <si>
    <t>請求番号</t>
    <rPh sb="0" eb="2">
      <t>セイキュウ</t>
    </rPh>
    <rPh sb="2" eb="4">
      <t>バンゴウ</t>
    </rPh>
    <phoneticPr fontId="10"/>
  </si>
  <si>
    <t>口座名義：　公益社団法人 全国国土調査協会</t>
    <phoneticPr fontId="10"/>
  </si>
  <si>
    <t>下記のとおり、御請求申し上げます。</t>
    <rPh sb="0" eb="2">
      <t>カキ</t>
    </rPh>
    <rPh sb="7" eb="10">
      <t>ゴセイキュウ</t>
    </rPh>
    <rPh sb="10" eb="11">
      <t>モウ</t>
    </rPh>
    <rPh sb="12" eb="13">
      <t>ア</t>
    </rPh>
    <phoneticPr fontId="10"/>
  </si>
  <si>
    <t>記</t>
    <rPh sb="0" eb="1">
      <t>キ</t>
    </rPh>
    <phoneticPr fontId="10"/>
  </si>
  <si>
    <t>品　　　名</t>
    <rPh sb="0" eb="1">
      <t>ヒン</t>
    </rPh>
    <rPh sb="4" eb="5">
      <t>メイ</t>
    </rPh>
    <phoneticPr fontId="10"/>
  </si>
  <si>
    <t>価　格</t>
    <rPh sb="0" eb="1">
      <t>アタイ</t>
    </rPh>
    <rPh sb="2" eb="3">
      <t>カク</t>
    </rPh>
    <phoneticPr fontId="10"/>
  </si>
  <si>
    <t>数　量</t>
    <rPh sb="0" eb="1">
      <t>カズ</t>
    </rPh>
    <rPh sb="2" eb="3">
      <t>リョウ</t>
    </rPh>
    <phoneticPr fontId="10"/>
  </si>
  <si>
    <t>小　計</t>
    <rPh sb="0" eb="1">
      <t>ショウ</t>
    </rPh>
    <rPh sb="2" eb="3">
      <t>ケイ</t>
    </rPh>
    <phoneticPr fontId="10"/>
  </si>
  <si>
    <t>請求金額</t>
    <rPh sb="0" eb="2">
      <t>セイキュウ</t>
    </rPh>
    <phoneticPr fontId="10"/>
  </si>
  <si>
    <t>（税込）</t>
    <rPh sb="1" eb="3">
      <t>ゼイコ</t>
    </rPh>
    <phoneticPr fontId="10"/>
  </si>
  <si>
    <t>シャ）ゼンコクコクドチョウサキョウカイ</t>
  </si>
  <si>
    <t>※恐れ入りますが、振込手数料は振込人様にて御負担ください</t>
    <phoneticPr fontId="10"/>
  </si>
  <si>
    <t>見　積　書</t>
    <rPh sb="0" eb="1">
      <t>ミ</t>
    </rPh>
    <rPh sb="2" eb="3">
      <t>セキ</t>
    </rPh>
    <rPh sb="4" eb="5">
      <t>ショ</t>
    </rPh>
    <phoneticPr fontId="10"/>
  </si>
  <si>
    <t>下記のとおり、御見積申し上げます。</t>
    <rPh sb="0" eb="2">
      <t>カキ</t>
    </rPh>
    <rPh sb="7" eb="8">
      <t>ゴ</t>
    </rPh>
    <rPh sb="8" eb="10">
      <t>ミツモリ</t>
    </rPh>
    <rPh sb="10" eb="11">
      <t>モウ</t>
    </rPh>
    <rPh sb="12" eb="13">
      <t>ア</t>
    </rPh>
    <phoneticPr fontId="10"/>
  </si>
  <si>
    <t>見積金額</t>
    <phoneticPr fontId="10"/>
  </si>
  <si>
    <t>納　品　書</t>
    <rPh sb="0" eb="1">
      <t>ノウ</t>
    </rPh>
    <rPh sb="2" eb="3">
      <t>ヒン</t>
    </rPh>
    <rPh sb="4" eb="5">
      <t>ショ</t>
    </rPh>
    <phoneticPr fontId="10"/>
  </si>
  <si>
    <t>下記のとおり、納品いたします。</t>
    <rPh sb="0" eb="2">
      <t>カキ</t>
    </rPh>
    <rPh sb="7" eb="9">
      <t>ノウヒン</t>
    </rPh>
    <phoneticPr fontId="10"/>
  </si>
  <si>
    <t>金額</t>
    <phoneticPr fontId="10"/>
  </si>
  <si>
    <t>領　収　書</t>
    <rPh sb="0" eb="1">
      <t>リョウ</t>
    </rPh>
    <rPh sb="2" eb="3">
      <t>オサム</t>
    </rPh>
    <rPh sb="4" eb="5">
      <t>ショ</t>
    </rPh>
    <phoneticPr fontId="10"/>
  </si>
  <si>
    <t>下記のとおり、領収いたしました。</t>
    <rPh sb="0" eb="2">
      <t>カキ</t>
    </rPh>
    <rPh sb="7" eb="9">
      <t>リョウシュウ</t>
    </rPh>
    <phoneticPr fontId="10"/>
  </si>
  <si>
    <t>みずほ銀行　町村会館出張所　　普通預金　口座番号 1012055</t>
    <phoneticPr fontId="10"/>
  </si>
  <si>
    <t>の場合　→　振込依頼人名：</t>
    <phoneticPr fontId="10"/>
  </si>
  <si>
    <t>(例)請求書番号が</t>
    <phoneticPr fontId="10"/>
  </si>
  <si>
    <t>合 計(税込)</t>
    <phoneticPr fontId="10"/>
  </si>
  <si>
    <t>書籍送付のご案内</t>
    <rPh sb="0" eb="2">
      <t>ショセキ</t>
    </rPh>
    <rPh sb="2" eb="4">
      <t>ソウフ</t>
    </rPh>
    <rPh sb="6" eb="8">
      <t>アンナイ</t>
    </rPh>
    <phoneticPr fontId="10"/>
  </si>
  <si>
    <t>敬 具</t>
    <rPh sb="0" eb="1">
      <t>ケイ</t>
    </rPh>
    <rPh sb="2" eb="3">
      <t>グ</t>
    </rPh>
    <phoneticPr fontId="10"/>
  </si>
  <si>
    <t>以 上</t>
    <rPh sb="0" eb="1">
      <t>イ</t>
    </rPh>
    <rPh sb="2" eb="3">
      <t>ウエ</t>
    </rPh>
    <phoneticPr fontId="10"/>
  </si>
  <si>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0"/>
  </si>
  <si>
    <t>書 籍 名</t>
    <rPh sb="0" eb="1">
      <t>ショ</t>
    </rPh>
    <rPh sb="2" eb="3">
      <t>セキ</t>
    </rPh>
    <rPh sb="4" eb="5">
      <t>ナ</t>
    </rPh>
    <phoneticPr fontId="10"/>
  </si>
  <si>
    <t>数 量</t>
    <rPh sb="0" eb="1">
      <t>カズ</t>
    </rPh>
    <rPh sb="2" eb="3">
      <t>リョウ</t>
    </rPh>
    <phoneticPr fontId="10"/>
  </si>
  <si>
    <t>自治体</t>
    <rPh sb="0" eb="3">
      <t>ジチタイ</t>
    </rPh>
    <phoneticPr fontId="10"/>
  </si>
  <si>
    <t>② 民亊法務公開</t>
    <rPh sb="2" eb="8">
      <t>ミンジホウムコウカイ</t>
    </rPh>
    <phoneticPr fontId="10"/>
  </si>
  <si>
    <t>① 日本加除出版</t>
    <phoneticPr fontId="10"/>
  </si>
  <si>
    <t>③ 国土測量協会</t>
    <rPh sb="2" eb="4">
      <t>コクド</t>
    </rPh>
    <rPh sb="4" eb="6">
      <t>ソクリョウ</t>
    </rPh>
    <rPh sb="6" eb="8">
      <t>キョウカイ</t>
    </rPh>
    <phoneticPr fontId="10"/>
  </si>
  <si>
    <t>民間</t>
    <phoneticPr fontId="10"/>
  </si>
  <si>
    <t>会員</t>
    <rPh sb="0" eb="2">
      <t>カイイン</t>
    </rPh>
    <phoneticPr fontId="10"/>
  </si>
  <si>
    <t>出 版 社</t>
    <rPh sb="0" eb="1">
      <t>デ</t>
    </rPh>
    <rPh sb="2" eb="3">
      <t>バン</t>
    </rPh>
    <rPh sb="4" eb="5">
      <t>シャ</t>
    </rPh>
    <phoneticPr fontId="10"/>
  </si>
  <si>
    <t>会員種別</t>
    <rPh sb="0" eb="2">
      <t>カイイン</t>
    </rPh>
    <rPh sb="2" eb="4">
      <t>シュベツ</t>
    </rPh>
    <phoneticPr fontId="10"/>
  </si>
  <si>
    <t>販売</t>
    <rPh sb="0" eb="2">
      <t>ハンバイ</t>
    </rPh>
    <phoneticPr fontId="10"/>
  </si>
  <si>
    <t>台帳</t>
    <rPh sb="0" eb="2">
      <t>ダイチョウ</t>
    </rPh>
    <phoneticPr fontId="10"/>
  </si>
  <si>
    <t>〇</t>
    <phoneticPr fontId="10"/>
  </si>
  <si>
    <t>×</t>
    <phoneticPr fontId="10"/>
  </si>
  <si>
    <t>作成</t>
    <rPh sb="0" eb="2">
      <t>サクセイ</t>
    </rPh>
    <phoneticPr fontId="10"/>
  </si>
  <si>
    <t>非会・民間</t>
    <rPh sb="0" eb="1">
      <t>ヒ</t>
    </rPh>
    <rPh sb="1" eb="2">
      <t>カイ</t>
    </rPh>
    <rPh sb="3" eb="5">
      <t>ミンカン</t>
    </rPh>
    <phoneticPr fontId="10"/>
  </si>
  <si>
    <t>入力</t>
    <rPh sb="0" eb="2">
      <t>ニュウリョク</t>
    </rPh>
    <phoneticPr fontId="10"/>
  </si>
  <si>
    <t>販売NG</t>
    <rPh sb="0" eb="2">
      <t>ハンバイ</t>
    </rPh>
    <phoneticPr fontId="10"/>
  </si>
  <si>
    <t>郵送</t>
    <rPh sb="0" eb="2">
      <t>ユウソウ</t>
    </rPh>
    <phoneticPr fontId="10"/>
  </si>
  <si>
    <t>不要</t>
    <rPh sb="0" eb="2">
      <t>フヨウ</t>
    </rPh>
    <phoneticPr fontId="10"/>
  </si>
  <si>
    <t>※通常の販売と同様</t>
    <rPh sb="1" eb="3">
      <t>ツウジョウ</t>
    </rPh>
    <rPh sb="4" eb="6">
      <t>ハンバイ</t>
    </rPh>
    <rPh sb="7" eb="9">
      <t>ドウヨウ</t>
    </rPh>
    <phoneticPr fontId="10"/>
  </si>
  <si>
    <t>ふりがな</t>
    <phoneticPr fontId="10"/>
  </si>
  <si>
    <t>送料
（会員）</t>
    <rPh sb="0" eb="2">
      <t>ソウリョウ</t>
    </rPh>
    <rPh sb="4" eb="6">
      <t>カイイン</t>
    </rPh>
    <phoneticPr fontId="10"/>
  </si>
  <si>
    <r>
      <t xml:space="preserve">送料
</t>
    </r>
    <r>
      <rPr>
        <sz val="10"/>
        <rFont val="ＭＳ Ｐゴシック"/>
        <family val="3"/>
        <charset val="128"/>
      </rPr>
      <t>（非会員）</t>
    </r>
    <rPh sb="0" eb="2">
      <t>ソウリョウ</t>
    </rPh>
    <rPh sb="4" eb="5">
      <t>ヒ</t>
    </rPh>
    <rPh sb="5" eb="7">
      <t>カイイン</t>
    </rPh>
    <phoneticPr fontId="10"/>
  </si>
  <si>
    <t>メルアド</t>
    <phoneticPr fontId="10"/>
  </si>
  <si>
    <t>御中</t>
    <rPh sb="0" eb="2">
      <t>オンチュウ</t>
    </rPh>
    <phoneticPr fontId="10"/>
  </si>
  <si>
    <t>機関誌</t>
    <phoneticPr fontId="10"/>
  </si>
  <si>
    <t>地籍調査
研修テキスト</t>
    <rPh sb="2" eb="4">
      <t>チョウサ</t>
    </rPh>
    <phoneticPr fontId="11"/>
  </si>
  <si>
    <t>工程管理
研修テキスト</t>
    <rPh sb="0" eb="2">
      <t>コウテイ</t>
    </rPh>
    <rPh sb="2" eb="4">
      <t>カンリ</t>
    </rPh>
    <rPh sb="5" eb="7">
      <t>ケンシュウ</t>
    </rPh>
    <phoneticPr fontId="20"/>
  </si>
  <si>
    <t>積算基準書
会員</t>
    <rPh sb="0" eb="2">
      <t>セキサン</t>
    </rPh>
    <rPh sb="2" eb="4">
      <t>キジュン</t>
    </rPh>
    <rPh sb="4" eb="5">
      <t>ショ</t>
    </rPh>
    <rPh sb="6" eb="8">
      <t>カイイン</t>
    </rPh>
    <phoneticPr fontId="20"/>
  </si>
  <si>
    <t>積算基準書
非会員</t>
    <rPh sb="0" eb="2">
      <t>セキサン</t>
    </rPh>
    <rPh sb="2" eb="4">
      <t>キジュン</t>
    </rPh>
    <rPh sb="4" eb="5">
      <t>ショ</t>
    </rPh>
    <phoneticPr fontId="20"/>
  </si>
  <si>
    <t>初任者マニュアル</t>
    <rPh sb="0" eb="3">
      <t>ショニンシャ</t>
    </rPh>
    <phoneticPr fontId="20"/>
  </si>
  <si>
    <t>一筆地
調査の手引</t>
  </si>
  <si>
    <t>指摘事例集
改訂版</t>
  </si>
  <si>
    <t>工程管理及び検査の手引　第六版</t>
    <rPh sb="0" eb="2">
      <t>コウテイ</t>
    </rPh>
    <rPh sb="2" eb="4">
      <t>カンリ</t>
    </rPh>
    <rPh sb="4" eb="5">
      <t>オヨ</t>
    </rPh>
    <rPh sb="6" eb="8">
      <t>ケンサ</t>
    </rPh>
    <rPh sb="9" eb="11">
      <t>テビキ</t>
    </rPh>
    <rPh sb="12" eb="13">
      <t>ダイ</t>
    </rPh>
    <rPh sb="13" eb="14">
      <t>ロク</t>
    </rPh>
    <rPh sb="14" eb="15">
      <t>ハン</t>
    </rPh>
    <phoneticPr fontId="20"/>
  </si>
  <si>
    <t>地籍測量の手引</t>
    <rPh sb="0" eb="2">
      <t>チセキ</t>
    </rPh>
    <rPh sb="2" eb="4">
      <t>ソクリョウ</t>
    </rPh>
    <rPh sb="5" eb="7">
      <t>テビキ</t>
    </rPh>
    <phoneticPr fontId="20"/>
  </si>
  <si>
    <t>法令集
会員</t>
    <rPh sb="0" eb="3">
      <t>ホウレイシュウ</t>
    </rPh>
    <rPh sb="4" eb="6">
      <t>カイイン</t>
    </rPh>
    <phoneticPr fontId="20"/>
  </si>
  <si>
    <t>法令集
非会員</t>
    <rPh sb="4" eb="5">
      <t>ヒ</t>
    </rPh>
    <phoneticPr fontId="20"/>
  </si>
  <si>
    <t>一般
パンフレット</t>
    <rPh sb="0" eb="2">
      <t>イッパン</t>
    </rPh>
    <phoneticPr fontId="20"/>
  </si>
  <si>
    <t>街区
パンフレット</t>
    <rPh sb="0" eb="2">
      <t>ガイク</t>
    </rPh>
    <phoneticPr fontId="20"/>
  </si>
  <si>
    <t>リモセン
パンフレット</t>
  </si>
  <si>
    <t>地籍をすすめましょう
パンフレット</t>
    <rPh sb="0" eb="2">
      <t>チセキ</t>
    </rPh>
    <phoneticPr fontId="20"/>
  </si>
  <si>
    <t>まもってあげたい
パンフレット</t>
  </si>
  <si>
    <t>ザ・ちせき
マンガ</t>
  </si>
  <si>
    <t>安全な
地籍調査</t>
    <rPh sb="0" eb="2">
      <t>アンゼン</t>
    </rPh>
    <rPh sb="4" eb="6">
      <t>チセキ</t>
    </rPh>
    <rPh sb="6" eb="8">
      <t>チョウサ</t>
    </rPh>
    <phoneticPr fontId="20"/>
  </si>
  <si>
    <t>　　　　　　【斡旋図書】民事法務協会</t>
    <phoneticPr fontId="18"/>
  </si>
  <si>
    <t>　　　　　　【斡旋図書】日本国土調査測量協会</t>
    <phoneticPr fontId="18"/>
  </si>
  <si>
    <t>書籍厚さ
単位：ｍｍ</t>
    <rPh sb="0" eb="2">
      <t>ショセキ</t>
    </rPh>
    <rPh sb="2" eb="3">
      <t>アツ</t>
    </rPh>
    <rPh sb="5" eb="7">
      <t>タンイ</t>
    </rPh>
    <phoneticPr fontId="10"/>
  </si>
  <si>
    <t>書籍重さ
単位：ｇ</t>
    <rPh sb="0" eb="2">
      <t>ショセキ</t>
    </rPh>
    <rPh sb="2" eb="3">
      <t>オモ</t>
    </rPh>
    <rPh sb="5" eb="7">
      <t>タンイ</t>
    </rPh>
    <phoneticPr fontId="10"/>
  </si>
  <si>
    <t>販売価格
（税込）</t>
    <rPh sb="0" eb="2">
      <t>ハンバイ</t>
    </rPh>
    <rPh sb="2" eb="4">
      <t>カカク</t>
    </rPh>
    <rPh sb="6" eb="8">
      <t>ゼイコ</t>
    </rPh>
    <phoneticPr fontId="18"/>
  </si>
  <si>
    <t>お届け先コード
※空欄</t>
    <phoneticPr fontId="45"/>
  </si>
  <si>
    <t>●申込先：公益社団法人　全国国土調査協会　広報研修部　</t>
    <phoneticPr fontId="18"/>
  </si>
  <si>
    <t>　〒100-0014　東京都千代田区永田町1丁目11番32号　全国町村会館西館8階　</t>
    <phoneticPr fontId="18"/>
  </si>
  <si>
    <t>注文日：</t>
    <rPh sb="0" eb="3">
      <t>チュウモンビ</t>
    </rPh>
    <phoneticPr fontId="10"/>
  </si>
  <si>
    <t>年　　月　　日</t>
    <rPh sb="0" eb="1">
      <t>ネン</t>
    </rPh>
    <rPh sb="3" eb="4">
      <t>ツキ</t>
    </rPh>
    <rPh sb="6" eb="7">
      <t>ヒ</t>
    </rPh>
    <phoneticPr fontId="10"/>
  </si>
  <si>
    <t>●非会員の場合、送料は注文者負担となります。</t>
    <rPh sb="1" eb="4">
      <t>ヒカイイン</t>
    </rPh>
    <rPh sb="5" eb="7">
      <t>バアイ</t>
    </rPh>
    <rPh sb="8" eb="10">
      <t>ソウリョウ</t>
    </rPh>
    <rPh sb="11" eb="13">
      <t>チュウモン</t>
    </rPh>
    <rPh sb="13" eb="14">
      <t>シャ</t>
    </rPh>
    <rPh sb="14" eb="16">
      <t>フタン</t>
    </rPh>
    <phoneticPr fontId="18"/>
  </si>
  <si>
    <t>A4サイズ・厚さ３ｃｍ以内・4kgまで全国一律料</t>
    <rPh sb="6" eb="7">
      <t>アツ</t>
    </rPh>
    <rPh sb="11" eb="13">
      <t>イナイ</t>
    </rPh>
    <phoneticPr fontId="10"/>
  </si>
  <si>
    <t>A4サイズ・厚さ制限なし・4kgまで全国一律料</t>
    <rPh sb="6" eb="7">
      <t>アツ</t>
    </rPh>
    <rPh sb="8" eb="10">
      <t>セイゲン</t>
    </rPh>
    <phoneticPr fontId="10"/>
  </si>
  <si>
    <t>←端数は四捨五入</t>
    <rPh sb="1" eb="3">
      <t>ハスウ</t>
    </rPh>
    <rPh sb="4" eb="8">
      <t>シシャゴニュウ</t>
    </rPh>
    <phoneticPr fontId="10"/>
  </si>
  <si>
    <t>　</t>
    <phoneticPr fontId="10"/>
  </si>
  <si>
    <t>民事法務協会から請求・発送</t>
    <rPh sb="8" eb="10">
      <t>セイキュウ</t>
    </rPh>
    <phoneticPr fontId="18"/>
  </si>
  <si>
    <t xml:space="preserve"> （記入例）100-1234</t>
    <rPh sb="2" eb="4">
      <t>キニュウ</t>
    </rPh>
    <rPh sb="4" eb="5">
      <t>レイ</t>
    </rPh>
    <phoneticPr fontId="10"/>
  </si>
  <si>
    <t>部署名</t>
    <rPh sb="0" eb="2">
      <t>ブショ</t>
    </rPh>
    <rPh sb="2" eb="3">
      <t>メイ</t>
    </rPh>
    <phoneticPr fontId="18"/>
  </si>
  <si>
    <t>担当者</t>
    <rPh sb="0" eb="3">
      <t>タントウシャ</t>
    </rPh>
    <phoneticPr fontId="18"/>
  </si>
  <si>
    <t>（記入例）03-1111-2222</t>
    <phoneticPr fontId="10"/>
  </si>
  <si>
    <t>内線</t>
    <rPh sb="0" eb="2">
      <t>ナイセン</t>
    </rPh>
    <phoneticPr fontId="18"/>
  </si>
  <si>
    <t>重さ
合計</t>
    <rPh sb="0" eb="1">
      <t>オモ</t>
    </rPh>
    <rPh sb="3" eb="5">
      <t>ゴウケイ</t>
    </rPh>
    <phoneticPr fontId="10"/>
  </si>
  <si>
    <t>ｶ)〇〇ｶｲｼｬ</t>
    <phoneticPr fontId="10"/>
  </si>
  <si>
    <t>早速ですが、下記の通り書類を送付いたしますので、
ご査収のほどよろしくお願い申し上げます。</t>
    <rPh sb="0" eb="2">
      <t>サッソク</t>
    </rPh>
    <rPh sb="6" eb="8">
      <t>カキ</t>
    </rPh>
    <rPh sb="9" eb="10">
      <t>トオ</t>
    </rPh>
    <rPh sb="11" eb="13">
      <t>ショルイ</t>
    </rPh>
    <rPh sb="14" eb="16">
      <t>ソウフ</t>
    </rPh>
    <rPh sb="26" eb="28">
      <t>サシュウ</t>
    </rPh>
    <rPh sb="36" eb="37">
      <t>ネガ</t>
    </rPh>
    <rPh sb="38" eb="39">
      <t>モウ</t>
    </rPh>
    <rPh sb="40" eb="41">
      <t>ア</t>
    </rPh>
    <phoneticPr fontId="10"/>
  </si>
  <si>
    <t>郵送不要</t>
    <rPh sb="0" eb="2">
      <t>ユウソウ</t>
    </rPh>
    <rPh sb="2" eb="4">
      <t>フヨウ</t>
    </rPh>
    <phoneticPr fontId="10"/>
  </si>
  <si>
    <t>　厚さ３cm以内はレターパックライト、３～５cmはレターパックプラスで発送します。</t>
    <rPh sb="6" eb="8">
      <t>イナイ</t>
    </rPh>
    <rPh sb="35" eb="37">
      <t>ハッソウ</t>
    </rPh>
    <phoneticPr fontId="18"/>
  </si>
  <si>
    <t>メール</t>
  </si>
  <si>
    <t>メール</t>
    <phoneticPr fontId="10"/>
  </si>
  <si>
    <t>※請求書のみ郵送</t>
    <rPh sb="1" eb="4">
      <t>セイキュウショ</t>
    </rPh>
    <rPh sb="6" eb="8">
      <t>ユウソウ</t>
    </rPh>
    <phoneticPr fontId="10"/>
  </si>
  <si>
    <t xml:space="preserve">送 料   </t>
    <rPh sb="0" eb="1">
      <t>ソウ</t>
    </rPh>
    <rPh sb="2" eb="3">
      <t>リョウ</t>
    </rPh>
    <phoneticPr fontId="18"/>
  </si>
  <si>
    <t>← 送付する書類に合わせて変更してください</t>
    <rPh sb="2" eb="4">
      <t>ソウフ</t>
    </rPh>
    <rPh sb="6" eb="8">
      <t>ショルイ</t>
    </rPh>
    <rPh sb="9" eb="10">
      <t>ア</t>
    </rPh>
    <rPh sb="13" eb="15">
      <t>ヘンコウ</t>
    </rPh>
    <phoneticPr fontId="10"/>
  </si>
  <si>
    <t>【送付先】</t>
    <phoneticPr fontId="18"/>
  </si>
  <si>
    <t>メールアドレス</t>
    <phoneticPr fontId="18"/>
  </si>
  <si>
    <t>電話番号</t>
    <rPh sb="0" eb="2">
      <t>デンワ</t>
    </rPh>
    <rPh sb="2" eb="4">
      <t>バンゴウ</t>
    </rPh>
    <phoneticPr fontId="18"/>
  </si>
  <si>
    <t>　　　　　年　　月　　日　　　</t>
    <rPh sb="5" eb="6">
      <t>ネン</t>
    </rPh>
    <rPh sb="8" eb="9">
      <t>ツキ</t>
    </rPh>
    <rPh sb="11" eb="12">
      <t>ヒ</t>
    </rPh>
    <phoneticPr fontId="10"/>
  </si>
  <si>
    <t>その他
ご要望等</t>
    <rPh sb="2" eb="3">
      <t>タ</t>
    </rPh>
    <rPh sb="5" eb="7">
      <t>ヨウボウ</t>
    </rPh>
    <rPh sb="7" eb="8">
      <t>ナド</t>
    </rPh>
    <phoneticPr fontId="18"/>
  </si>
  <si>
    <r>
      <rPr>
        <b/>
        <sz val="20"/>
        <color rgb="FFFF0000"/>
        <rFont val="ＭＳ ゴシック"/>
        <family val="3"/>
        <charset val="128"/>
      </rPr>
      <t>【</t>
    </r>
    <r>
      <rPr>
        <b/>
        <sz val="24"/>
        <color rgb="FFFF0000"/>
        <rFont val="ＭＳ ゴシック"/>
        <family val="3"/>
        <charset val="128"/>
      </rPr>
      <t>非会員</t>
    </r>
    <r>
      <rPr>
        <b/>
        <sz val="20"/>
        <color rgb="FFFF0000"/>
        <rFont val="ＭＳ ゴシック"/>
        <family val="3"/>
        <charset val="128"/>
      </rPr>
      <t>(自治体)用】</t>
    </r>
    <r>
      <rPr>
        <b/>
        <sz val="20"/>
        <color theme="1"/>
        <rFont val="ＭＳ ゴシック"/>
        <family val="3"/>
        <charset val="128"/>
      </rPr>
      <t>国土調査関係図書申込書</t>
    </r>
    <rPh sb="1" eb="2">
      <t>ヒ</t>
    </rPh>
    <rPh sb="2" eb="4">
      <t>カイイン</t>
    </rPh>
    <rPh sb="5" eb="8">
      <t>ジチタイ</t>
    </rPh>
    <rPh sb="9" eb="10">
      <t>ヨウ</t>
    </rPh>
    <rPh sb="11" eb="13">
      <t>コクド</t>
    </rPh>
    <rPh sb="13" eb="15">
      <t>チョウサ</t>
    </rPh>
    <rPh sb="15" eb="17">
      <t>カンケイ</t>
    </rPh>
    <rPh sb="17" eb="19">
      <t>トショ</t>
    </rPh>
    <rPh sb="19" eb="22">
      <t>モウシコミショ</t>
    </rPh>
    <phoneticPr fontId="18"/>
  </si>
  <si>
    <t>団体名</t>
    <rPh sb="0" eb="2">
      <t>ダンタイ</t>
    </rPh>
    <rPh sb="2" eb="3">
      <t>メイ</t>
    </rPh>
    <phoneticPr fontId="18"/>
  </si>
  <si>
    <t>　　　　　　　　全国国土調査協会 発行図書</t>
    <rPh sb="8" eb="10">
      <t>ゼンコク</t>
    </rPh>
    <rPh sb="17" eb="19">
      <t>ハッコウ</t>
    </rPh>
    <rPh sb="19" eb="21">
      <t>トショ</t>
    </rPh>
    <phoneticPr fontId="18"/>
  </si>
  <si>
    <t>表示登記教材 地目認定（改訂版）　</t>
    <phoneticPr fontId="18"/>
  </si>
  <si>
    <t>●当協会の図書の発送は、地方公共団体及び国土調査法施行令第1条に規定する団体は代金納入前に発送します。</t>
    <rPh sb="1" eb="4">
      <t>トウキョウカイ</t>
    </rPh>
    <rPh sb="5" eb="7">
      <t>トショ</t>
    </rPh>
    <rPh sb="8" eb="10">
      <t>ハッソウ</t>
    </rPh>
    <rPh sb="39" eb="41">
      <t>ダイキン</t>
    </rPh>
    <rPh sb="41" eb="43">
      <t>ノウニュウ</t>
    </rPh>
    <rPh sb="43" eb="44">
      <t>マエ</t>
    </rPh>
    <rPh sb="45" eb="47">
      <t>ハッソウ</t>
    </rPh>
    <phoneticPr fontId="18"/>
  </si>
  <si>
    <t>　上記以上の大量発注の場合、クロネコヤマト宅急便で発送いたしますので、ご了承ください。</t>
    <rPh sb="1" eb="3">
      <t>ジョウキ</t>
    </rPh>
    <rPh sb="36" eb="38">
      <t>リョウショウ</t>
    </rPh>
    <phoneticPr fontId="10"/>
  </si>
  <si>
    <t>クロネコヤマト
ビジネスメンバーズ
宅急便料金表</t>
    <rPh sb="18" eb="21">
      <t>タッキュウビン</t>
    </rPh>
    <rPh sb="21" eb="24">
      <t>リョウキンヒョウ</t>
    </rPh>
    <phoneticPr fontId="10"/>
  </si>
  <si>
    <t>当協会から請求・発送</t>
    <rPh sb="0" eb="3">
      <t>トウキョウカイ</t>
    </rPh>
    <rPh sb="5" eb="7">
      <t>セイキュウ</t>
    </rPh>
    <rPh sb="8" eb="10">
      <t>ハッソウ</t>
    </rPh>
    <phoneticPr fontId="10"/>
  </si>
  <si>
    <t>当協会から請求・発送</t>
    <rPh sb="0" eb="3">
      <t>トウキョウカイ</t>
    </rPh>
    <rPh sb="5" eb="7">
      <t>セイキュウ</t>
    </rPh>
    <rPh sb="8" eb="10">
      <t>ハッソウ</t>
    </rPh>
    <phoneticPr fontId="18"/>
  </si>
  <si>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代金振込先が当協会と異なりますので、ご注意ください。</t>
    </r>
    <rPh sb="8" eb="10">
      <t>ショセキ</t>
    </rPh>
    <rPh sb="12" eb="14">
      <t>チュウモン</t>
    </rPh>
    <rPh sb="16" eb="18">
      <t>キャクサマ</t>
    </rPh>
    <phoneticPr fontId="10"/>
  </si>
  <si>
    <t>※書籍はメール依頼
※台帳は￥０で入力</t>
    <rPh sb="1" eb="3">
      <t>ショセキ</t>
    </rPh>
    <rPh sb="7" eb="9">
      <t>イライ</t>
    </rPh>
    <rPh sb="11" eb="13">
      <t>ダイチョウ</t>
    </rPh>
    <rPh sb="17" eb="19">
      <t>ニュウリョク</t>
    </rPh>
    <phoneticPr fontId="18"/>
  </si>
  <si>
    <t>以下余白　</t>
    <rPh sb="0" eb="2">
      <t>イカ</t>
    </rPh>
    <rPh sb="2" eb="4">
      <t>ヨハク</t>
    </rPh>
    <phoneticPr fontId="18"/>
  </si>
  <si>
    <t>-</t>
    <phoneticPr fontId="10"/>
  </si>
  <si>
    <t>1式</t>
    <rPh sb="1" eb="2">
      <t>シキ</t>
    </rPh>
    <phoneticPr fontId="10"/>
  </si>
  <si>
    <t>請求書類</t>
    <rPh sb="0" eb="2">
      <t>セイキュウ</t>
    </rPh>
    <rPh sb="2" eb="4">
      <t>ショルイ</t>
    </rPh>
    <phoneticPr fontId="10"/>
  </si>
  <si>
    <t>ログイン</t>
    <phoneticPr fontId="10"/>
  </si>
  <si>
    <t>備 考</t>
    <rPh sb="0" eb="1">
      <t>ビ</t>
    </rPh>
    <rPh sb="2" eb="3">
      <t>コウ</t>
    </rPh>
    <phoneticPr fontId="10"/>
  </si>
  <si>
    <t>※メール転送のみ！台帳入力不要！</t>
    <rPh sb="4" eb="6">
      <t>テンソウ</t>
    </rPh>
    <phoneticPr fontId="10"/>
  </si>
  <si>
    <t>請求書</t>
    <rPh sb="0" eb="3">
      <t>セイキュウショ</t>
    </rPh>
    <phoneticPr fontId="10"/>
  </si>
  <si>
    <t>※台帳入力したら、即セルを緑色変更
※請求書不要</t>
    <rPh sb="1" eb="3">
      <t>ダイチョウ</t>
    </rPh>
    <rPh sb="3" eb="5">
      <t>ニュウリョク</t>
    </rPh>
    <rPh sb="9" eb="10">
      <t>ソク</t>
    </rPh>
    <rPh sb="13" eb="15">
      <t>ミドリイロ</t>
    </rPh>
    <rPh sb="15" eb="17">
      <t>ヘンコウ</t>
    </rPh>
    <phoneticPr fontId="10"/>
  </si>
  <si>
    <t>https://bmypage.kuronekoyamato.co.jp/bmypage/servlet/jp.co.kuronekoyamato.wur.hmp.servlet.user.HMPLGI0010JspServlet</t>
    <phoneticPr fontId="10"/>
  </si>
  <si>
    <t xml:space="preserve">お役様コード </t>
    <rPh sb="1" eb="3">
      <t>ヤクサマ</t>
    </rPh>
    <phoneticPr fontId="10"/>
  </si>
  <si>
    <t>パスワード</t>
    <phoneticPr fontId="10"/>
  </si>
  <si>
    <t>zenF8Kouhou</t>
    <phoneticPr fontId="10"/>
  </si>
  <si>
    <t>レターパックライト</t>
    <phoneticPr fontId="10"/>
  </si>
  <si>
    <t>レターパックプラス</t>
    <phoneticPr fontId="10"/>
  </si>
  <si>
    <t>ご要望</t>
    <phoneticPr fontId="10"/>
  </si>
  <si>
    <t>　　Mail：</t>
    <phoneticPr fontId="10"/>
  </si>
  <si>
    <t>tosho@zen-kyo.or.jp</t>
    <phoneticPr fontId="10"/>
  </si>
  <si>
    <t>●請求書類等の送付方法をメールに変更しました。発送連絡メールにPDF形式ファイルを添付しますので、ご了承ください。</t>
    <rPh sb="23" eb="25">
      <t>ハッソウ</t>
    </rPh>
    <rPh sb="25" eb="27">
      <t>レンラク</t>
    </rPh>
    <rPh sb="34" eb="36">
      <t>ケイシキ</t>
    </rPh>
    <rPh sb="50" eb="52">
      <t>リョウショウ</t>
    </rPh>
    <phoneticPr fontId="10"/>
  </si>
  <si>
    <t>2,950(※注)</t>
    <rPh sb="7" eb="8">
      <t>チュウ</t>
    </rPh>
    <phoneticPr fontId="18"/>
  </si>
  <si>
    <r>
      <rPr>
        <b/>
        <sz val="13"/>
        <rFont val="ＭＳ ゴシック"/>
        <family val="3"/>
        <charset val="128"/>
      </rPr>
      <t>【日本国土調査測量協会の書籍をご注文のお客様へ】</t>
    </r>
    <r>
      <rPr>
        <sz val="11"/>
        <rFont val="ＭＳ ゴシック"/>
        <family val="3"/>
        <charset val="128"/>
      </rPr>
      <t xml:space="preserve">
　※(注)日本国土調査測量協会の会員でない場合の価格です。会員の方は同協会にお問い合わせください。</t>
    </r>
    <rPh sb="1" eb="3">
      <t>ニホン</t>
    </rPh>
    <phoneticPr fontId="1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</si>
  <si>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18"/>
  </si>
  <si>
    <t>地籍調査研修テキスト（令和６年度版）</t>
    <rPh sb="0" eb="6">
      <t>チセキチョウサケンシュウ</t>
    </rPh>
    <rPh sb="11" eb="13">
      <t>レイワ</t>
    </rPh>
    <rPh sb="14" eb="15">
      <t>ネン</t>
    </rPh>
    <rPh sb="15" eb="16">
      <t>ド</t>
    </rPh>
    <rPh sb="16" eb="17">
      <t>バン</t>
    </rPh>
    <phoneticPr fontId="18"/>
  </si>
  <si>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18"/>
  </si>
  <si>
    <t>表示登記教材 建物認定（４訂版）</t>
    <phoneticPr fontId="18"/>
  </si>
  <si>
    <t>表示登記教材 建物認定（４訂版）　</t>
    <phoneticPr fontId="18"/>
  </si>
  <si>
    <t>会員
種別</t>
    <rPh sb="0" eb="2">
      <t>カイイン</t>
    </rPh>
    <rPh sb="3" eb="5">
      <t>シュベツ</t>
    </rPh>
    <phoneticPr fontId="10"/>
  </si>
  <si>
    <t>非</t>
    <rPh sb="0" eb="1">
      <t>ヒ</t>
    </rPh>
    <phoneticPr fontId="10"/>
  </si>
  <si>
    <t>書籍
金額</t>
    <rPh sb="0" eb="2">
      <t>ショセキ</t>
    </rPh>
    <rPh sb="3" eb="5">
      <t>キンガク</t>
    </rPh>
    <phoneticPr fontId="10"/>
  </si>
  <si>
    <t>　　</t>
    <phoneticPr fontId="10"/>
  </si>
  <si>
    <t>様</t>
  </si>
  <si>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phoneticPr fontId="10"/>
  </si>
  <si>
    <t>ヤマト宅急便  宛名シール B2クラウド</t>
    <phoneticPr fontId="10"/>
  </si>
  <si>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0"/>
  </si>
  <si>
    <r>
      <t>※ ヤマトビジネスメンバーズにログインをし、画面左下の</t>
    </r>
    <r>
      <rPr>
        <b/>
        <u/>
        <sz val="11"/>
        <color theme="1"/>
        <rFont val="ＭＳ Ｐゴシック"/>
        <family val="3"/>
        <charset val="128"/>
      </rPr>
      <t xml:space="preserve"> [ご契約運賃の確認] </t>
    </r>
    <r>
      <rPr>
        <u/>
        <sz val="11"/>
        <color theme="1"/>
        <rFont val="ＭＳ Ｐゴシック"/>
        <family val="3"/>
        <charset val="128"/>
      </rPr>
      <t>をクリックしてください。</t>
    </r>
    <phoneticPr fontId="10"/>
  </si>
  <si>
    <t xml:space="preserve"> </t>
    <phoneticPr fontId="10"/>
  </si>
  <si>
    <t>※ 申込書はエクセル形式のまま送付をお願いいたします。</t>
    <rPh sb="2" eb="5">
      <t>モウシコミショ</t>
    </rPh>
    <rPh sb="10" eb="12">
      <t>ケイシキ</t>
    </rPh>
    <rPh sb="15" eb="17">
      <t>ソウフ</t>
    </rPh>
    <rPh sb="19" eb="20">
      <t>ネガ</t>
    </rPh>
    <phoneticPr fontId="10"/>
  </si>
  <si>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</si>
  <si>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18"/>
  </si>
  <si>
    <t>地籍調査研修テキスト（令和６年度版）</t>
    <rPh sb="0" eb="4">
      <t>チセキチョウサ</t>
    </rPh>
    <rPh sb="4" eb="6">
      <t>ケンシュウ</t>
    </rPh>
    <rPh sb="11" eb="13">
      <t>レイワ</t>
    </rPh>
    <rPh sb="14" eb="15">
      <t>ネン</t>
    </rPh>
    <rPh sb="15" eb="16">
      <t>ド</t>
    </rPh>
    <rPh sb="16" eb="17">
      <t>バン</t>
    </rPh>
    <phoneticPr fontId="18"/>
  </si>
  <si>
    <t>まもってあげたい未来の安心－地籍調査のあらまし　　　　　　　（平成28年版）</t>
    <phoneticPr fontId="18"/>
  </si>
  <si>
    <t>地籍フォーマット2000の手引き～数値地籍情報の利活用に向けて～</t>
    <rPh sb="17" eb="19">
      <t>スウチ</t>
    </rPh>
    <rPh sb="19" eb="21">
      <t>チセキ</t>
    </rPh>
    <rPh sb="21" eb="23">
      <t>ジョウホウ</t>
    </rPh>
    <rPh sb="24" eb="27">
      <t>リカツヨウ</t>
    </rPh>
    <rPh sb="28" eb="29">
      <t>ム</t>
    </rPh>
    <phoneticPr fontId="18"/>
  </si>
  <si>
    <t>地籍測量及び地積測定における作業の記録及び成果の記載例〈航測法版〉</t>
    <rPh sb="28" eb="30">
      <t>コウソク</t>
    </rPh>
    <phoneticPr fontId="18"/>
  </si>
  <si>
    <t>地籍測量成果検定における指摘事例集（第３版）</t>
    <rPh sb="18" eb="19">
      <t>ダイ</t>
    </rPh>
    <rPh sb="20" eb="21">
      <t>ハン</t>
    </rPh>
    <phoneticPr fontId="18"/>
  </si>
  <si>
    <t>地籍測量及び地積測定における作業の記録及び成果の記載例    〈地上法版〉</t>
    <phoneticPr fontId="18"/>
  </si>
  <si>
    <t>地籍測量及び地積測定における作業の記録及び成果の記載例    〈航測法版〉</t>
    <rPh sb="32" eb="34">
      <t>コウソク</t>
    </rPh>
    <phoneticPr fontId="18"/>
  </si>
  <si>
    <t>zxcv</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</si>
</sst>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sz val="9"/>
      <color indexed="8"/>
      <name val="MS UI Gothic"/>
      <family val="3"/>
      <charset val="128"/>
    </font>
    <font>
      <sz val="6"/>
      <name val="MS UI Gothic"/>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4"/>
      <color rgb="FFFF0000"/>
      <name val="ＭＳ ゴシック"/>
      <family val="3"/>
      <charset val="128"/>
    </font>
    <font>
      <b/>
      <sz val="20"/>
      <color theme="1"/>
      <name val="ＭＳ Ｐゴシック"/>
      <family val="3"/>
      <charset val="128"/>
    </font>
    <font>
      <b/>
      <sz val="20"/>
      <color rgb="FF00B050"/>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u/>
      <sz val="11"/>
      <color theme="10"/>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sz val="11.5"/>
      <name val="ＭＳ 明朝"/>
      <family val="1"/>
      <charset val="128"/>
    </font>
    <font>
      <b/>
      <sz val="9"/>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s>
  <fills count="4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59999389629810485"/>
        <bgColor indexed="64"/>
      </patternFill>
    </fill>
    <fill>
      <patternFill patternType="solid">
        <fgColor indexed="13"/>
        <bgColor indexed="64"/>
      </patternFill>
    </fill>
    <fill>
      <patternFill patternType="solid">
        <fgColor theme="9" tint="0.7999816888943144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rgb="FFCEFDFE"/>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2">
    <xf numFmtId="0" fontId="0" fillId="0" borderId="0">
      <alignment vertical="center"/>
    </xf>
    <xf numFmtId="0" fontId="8" fillId="0" borderId="0">
      <alignment vertical="center"/>
    </xf>
    <xf numFmtId="38" fontId="19" fillId="0" borderId="0" applyFont="0" applyFill="0" applyBorder="0" applyAlignment="0" applyProtection="0">
      <alignment vertical="center"/>
    </xf>
    <xf numFmtId="0" fontId="19" fillId="0" borderId="0"/>
    <xf numFmtId="0" fontId="19"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24" applyNumberFormat="0" applyAlignment="0" applyProtection="0">
      <alignment vertical="center"/>
    </xf>
    <xf numFmtId="0" fontId="29" fillId="24" borderId="0" applyNumberFormat="0" applyBorder="0" applyAlignment="0" applyProtection="0">
      <alignment vertical="center"/>
    </xf>
    <xf numFmtId="0" fontId="19" fillId="25" borderId="25" applyNumberFormat="0" applyFont="0" applyAlignment="0" applyProtection="0">
      <alignment vertical="center"/>
    </xf>
    <xf numFmtId="0" fontId="30" fillId="0" borderId="26" applyNumberFormat="0" applyFill="0" applyAlignment="0" applyProtection="0">
      <alignment vertical="center"/>
    </xf>
    <xf numFmtId="0" fontId="31" fillId="6" borderId="0" applyNumberFormat="0" applyBorder="0" applyAlignment="0" applyProtection="0">
      <alignment vertical="center"/>
    </xf>
    <xf numFmtId="0" fontId="32" fillId="26" borderId="27" applyNumberFormat="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6" fillId="0" borderId="0" applyNumberFormat="0" applyFill="0" applyBorder="0" applyAlignment="0" applyProtection="0">
      <alignment vertical="center"/>
    </xf>
    <xf numFmtId="0" fontId="12" fillId="0" borderId="31" applyNumberFormat="0" applyFill="0" applyAlignment="0" applyProtection="0">
      <alignment vertical="center"/>
    </xf>
    <xf numFmtId="0" fontId="37" fillId="26" borderId="32" applyNumberFormat="0" applyAlignment="0" applyProtection="0">
      <alignment vertical="center"/>
    </xf>
    <xf numFmtId="0" fontId="38" fillId="0" borderId="0" applyNumberFormat="0" applyFill="0" applyBorder="0" applyAlignment="0" applyProtection="0">
      <alignment vertical="center"/>
    </xf>
    <xf numFmtId="0" fontId="39" fillId="10" borderId="27" applyNumberFormat="0" applyAlignment="0" applyProtection="0">
      <alignment vertical="center"/>
    </xf>
    <xf numFmtId="0" fontId="40" fillId="7" borderId="0" applyNumberFormat="0" applyBorder="0" applyAlignment="0" applyProtection="0">
      <alignment vertical="center"/>
    </xf>
    <xf numFmtId="0" fontId="7" fillId="0" borderId="0">
      <alignment vertical="center"/>
    </xf>
    <xf numFmtId="0" fontId="19" fillId="0" borderId="0">
      <alignment vertical="center"/>
    </xf>
    <xf numFmtId="0" fontId="7" fillId="0" borderId="0">
      <alignment vertical="center"/>
    </xf>
    <xf numFmtId="0" fontId="6" fillId="0" borderId="0">
      <alignment vertical="center"/>
    </xf>
    <xf numFmtId="38" fontId="19" fillId="0" borderId="0" applyFont="0" applyFill="0" applyBorder="0" applyAlignment="0" applyProtection="0">
      <alignment vertical="center"/>
    </xf>
    <xf numFmtId="0" fontId="44" fillId="0" borderId="0"/>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5" fillId="0" borderId="0">
      <alignment vertical="center"/>
    </xf>
    <xf numFmtId="0" fontId="4" fillId="0" borderId="0">
      <alignment vertical="center"/>
    </xf>
    <xf numFmtId="0" fontId="19" fillId="25" borderId="39" applyNumberFormat="0" applyFont="0" applyAlignment="0" applyProtection="0">
      <alignment vertical="center"/>
    </xf>
    <xf numFmtId="0" fontId="32" fillId="26" borderId="40" applyNumberFormat="0" applyAlignment="0" applyProtection="0">
      <alignment vertical="center"/>
    </xf>
    <xf numFmtId="0" fontId="12" fillId="0" borderId="41" applyNumberFormat="0" applyFill="0" applyAlignment="0" applyProtection="0">
      <alignment vertical="center"/>
    </xf>
    <xf numFmtId="0" fontId="37" fillId="26" borderId="42" applyNumberFormat="0" applyAlignment="0" applyProtection="0">
      <alignment vertical="center"/>
    </xf>
    <xf numFmtId="0" fontId="39" fillId="10" borderId="4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19" fillId="25" borderId="43" applyNumberFormat="0" applyFont="0" applyAlignment="0" applyProtection="0">
      <alignment vertical="center"/>
    </xf>
    <xf numFmtId="0" fontId="32" fillId="26" borderId="44" applyNumberFormat="0" applyAlignment="0" applyProtection="0">
      <alignment vertical="center"/>
    </xf>
    <xf numFmtId="0" fontId="12" fillId="0" borderId="45" applyNumberFormat="0" applyFill="0" applyAlignment="0" applyProtection="0">
      <alignment vertical="center"/>
    </xf>
    <xf numFmtId="0" fontId="37" fillId="26" borderId="46" applyNumberFormat="0" applyAlignment="0" applyProtection="0">
      <alignment vertical="center"/>
    </xf>
    <xf numFmtId="0" fontId="39" fillId="10" borderId="4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47" fillId="0" borderId="0" applyFont="0" applyFill="0" applyBorder="0" applyAlignment="0" applyProtection="0">
      <alignment vertical="center"/>
    </xf>
    <xf numFmtId="0" fontId="3" fillId="0" borderId="0">
      <alignment vertical="center"/>
    </xf>
    <xf numFmtId="0" fontId="3" fillId="0" borderId="0">
      <alignment vertical="center"/>
    </xf>
    <xf numFmtId="0" fontId="19" fillId="25" borderId="43" applyNumberFormat="0" applyFont="0" applyAlignment="0" applyProtection="0">
      <alignment vertical="center"/>
    </xf>
    <xf numFmtId="0" fontId="32" fillId="26" borderId="44" applyNumberFormat="0" applyAlignment="0" applyProtection="0">
      <alignment vertical="center"/>
    </xf>
    <xf numFmtId="0" fontId="12" fillId="0" borderId="45" applyNumberFormat="0" applyFill="0" applyAlignment="0" applyProtection="0">
      <alignment vertical="center"/>
    </xf>
    <xf numFmtId="0" fontId="37" fillId="26" borderId="46" applyNumberFormat="0" applyAlignment="0" applyProtection="0">
      <alignment vertical="center"/>
    </xf>
    <xf numFmtId="0" fontId="39" fillId="10" borderId="4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2" fillId="0" borderId="0">
      <alignment vertical="center"/>
    </xf>
    <xf numFmtId="0" fontId="19" fillId="25" borderId="47" applyNumberFormat="0" applyFont="0" applyAlignment="0" applyProtection="0">
      <alignment vertical="center"/>
    </xf>
    <xf numFmtId="0" fontId="32" fillId="26" borderId="48" applyNumberFormat="0" applyAlignment="0" applyProtection="0">
      <alignment vertical="center"/>
    </xf>
    <xf numFmtId="0" fontId="12" fillId="0" borderId="49" applyNumberFormat="0" applyFill="0" applyAlignment="0" applyProtection="0">
      <alignment vertical="center"/>
    </xf>
    <xf numFmtId="0" fontId="37" fillId="26" borderId="50" applyNumberFormat="0" applyAlignment="0" applyProtection="0">
      <alignment vertical="center"/>
    </xf>
    <xf numFmtId="0" fontId="39" fillId="10" borderId="4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6" fontId="47" fillId="0" borderId="0" applyFont="0" applyFill="0" applyBorder="0" applyAlignment="0" applyProtection="0">
      <alignment vertical="center"/>
    </xf>
    <xf numFmtId="0" fontId="2" fillId="0" borderId="0">
      <alignment vertical="center"/>
    </xf>
    <xf numFmtId="0" fontId="2" fillId="0" borderId="0">
      <alignment vertical="center"/>
    </xf>
    <xf numFmtId="0" fontId="19" fillId="25" borderId="47" applyNumberFormat="0" applyFont="0" applyAlignment="0" applyProtection="0">
      <alignment vertical="center"/>
    </xf>
    <xf numFmtId="0" fontId="32" fillId="26" borderId="48" applyNumberFormat="0" applyAlignment="0" applyProtection="0">
      <alignment vertical="center"/>
    </xf>
    <xf numFmtId="0" fontId="12" fillId="0" borderId="49" applyNumberFormat="0" applyFill="0" applyAlignment="0" applyProtection="0">
      <alignment vertical="center"/>
    </xf>
    <xf numFmtId="0" fontId="37" fillId="26" borderId="50" applyNumberFormat="0" applyAlignment="0" applyProtection="0">
      <alignment vertical="center"/>
    </xf>
    <xf numFmtId="0" fontId="39" fillId="10" borderId="4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6" fontId="47" fillId="0" borderId="0" applyFont="0" applyFill="0" applyBorder="0" applyAlignment="0" applyProtection="0">
      <alignment vertical="center"/>
    </xf>
    <xf numFmtId="0" fontId="1" fillId="0" borderId="0">
      <alignment vertical="center"/>
    </xf>
  </cellStyleXfs>
  <cellXfs count="566">
    <xf numFmtId="0" fontId="0" fillId="0" borderId="0" xfId="0">
      <alignment vertical="center"/>
    </xf>
    <xf numFmtId="0" fontId="11" fillId="0" borderId="0" xfId="0" applyFont="1">
      <alignment vertical="center"/>
    </xf>
    <xf numFmtId="0" fontId="16" fillId="0" borderId="0" xfId="0" applyFont="1">
      <alignment vertical="center"/>
    </xf>
    <xf numFmtId="0" fontId="0" fillId="4" borderId="0" xfId="0" applyFill="1">
      <alignment vertical="center"/>
    </xf>
    <xf numFmtId="0" fontId="20" fillId="0" borderId="0" xfId="57" applyFont="1" applyAlignment="1">
      <alignment horizontal="center" vertical="center"/>
    </xf>
    <xf numFmtId="3" fontId="22" fillId="0" borderId="1" xfId="57" applyNumberFormat="1" applyFont="1" applyBorder="1" applyAlignment="1">
      <alignment horizontal="right" vertical="center"/>
    </xf>
    <xf numFmtId="0" fontId="22" fillId="0" borderId="1" xfId="57" applyFont="1" applyBorder="1" applyAlignment="1">
      <alignment horizontal="right" vertical="center"/>
    </xf>
    <xf numFmtId="0" fontId="22" fillId="0" borderId="14" xfId="57" applyFont="1" applyBorder="1" applyAlignment="1">
      <alignment horizontal="right" vertical="center"/>
    </xf>
    <xf numFmtId="3" fontId="22" fillId="0" borderId="14" xfId="57" applyNumberFormat="1" applyFont="1" applyBorder="1" applyAlignment="1">
      <alignment horizontal="right" vertical="center"/>
    </xf>
    <xf numFmtId="0" fontId="22" fillId="0" borderId="0" xfId="57" applyFont="1">
      <alignment vertical="center"/>
    </xf>
    <xf numFmtId="0" fontId="53" fillId="0" borderId="0" xfId="0" applyFont="1" applyAlignment="1">
      <alignment vertical="center" wrapText="1"/>
    </xf>
    <xf numFmtId="178" fontId="54" fillId="0" borderId="0" xfId="0" applyNumberFormat="1" applyFont="1" applyAlignment="1">
      <alignment vertical="center" wrapText="1"/>
    </xf>
    <xf numFmtId="5" fontId="55" fillId="0" borderId="0" xfId="0" applyNumberFormat="1" applyFont="1" applyAlignment="1">
      <alignment vertical="center" wrapText="1"/>
    </xf>
    <xf numFmtId="0" fontId="53" fillId="0" borderId="0" xfId="0" applyFont="1">
      <alignment vertical="center"/>
    </xf>
    <xf numFmtId="5" fontId="55" fillId="0" borderId="0" xfId="0" applyNumberFormat="1" applyFont="1">
      <alignment vertical="center"/>
    </xf>
    <xf numFmtId="0" fontId="0" fillId="0" borderId="0" xfId="0" applyAlignment="1"/>
    <xf numFmtId="0" fontId="57" fillId="0" borderId="0" xfId="0" applyFont="1" applyAlignment="1">
      <alignment vertical="center" wrapText="1"/>
    </xf>
    <xf numFmtId="0" fontId="59" fillId="0" borderId="0" xfId="0" applyFont="1" applyAlignment="1">
      <alignment vertical="center" wrapText="1"/>
    </xf>
    <xf numFmtId="178" fontId="11" fillId="0" borderId="0" xfId="0" applyNumberFormat="1" applyFont="1" applyAlignment="1">
      <alignment vertical="center" wrapText="1"/>
    </xf>
    <xf numFmtId="5" fontId="50" fillId="0" borderId="0" xfId="0" applyNumberFormat="1" applyFont="1" applyAlignment="1">
      <alignment vertical="center" wrapText="1"/>
    </xf>
    <xf numFmtId="0" fontId="14" fillId="0" borderId="0" xfId="0" applyFont="1">
      <alignment vertical="center"/>
    </xf>
    <xf numFmtId="0" fontId="54" fillId="0" borderId="0" xfId="0" applyFont="1">
      <alignment vertical="center"/>
    </xf>
    <xf numFmtId="9" fontId="54" fillId="0" borderId="0" xfId="0" applyNumberFormat="1" applyFont="1">
      <alignment vertical="center"/>
    </xf>
    <xf numFmtId="5" fontId="54" fillId="0" borderId="0" xfId="0" applyNumberFormat="1" applyFont="1">
      <alignment vertical="center"/>
    </xf>
    <xf numFmtId="3" fontId="11" fillId="0" borderId="0" xfId="0" applyNumberFormat="1" applyFont="1">
      <alignment vertical="center"/>
    </xf>
    <xf numFmtId="0" fontId="11" fillId="4" borderId="0" xfId="0" applyFont="1" applyFill="1">
      <alignment vertical="center"/>
    </xf>
    <xf numFmtId="0" fontId="61" fillId="0" borderId="0" xfId="0" applyFont="1">
      <alignment vertical="center"/>
    </xf>
    <xf numFmtId="3" fontId="0" fillId="0" borderId="0" xfId="0" applyNumberFormat="1">
      <alignment vertical="center"/>
    </xf>
    <xf numFmtId="0" fontId="62" fillId="0" borderId="0" xfId="0" applyFont="1" applyAlignment="1">
      <alignment vertical="center" wrapText="1"/>
    </xf>
    <xf numFmtId="0" fontId="62" fillId="0" borderId="0" xfId="0" applyFont="1">
      <alignment vertical="center"/>
    </xf>
    <xf numFmtId="0" fontId="16" fillId="0" borderId="0" xfId="0" applyFont="1" applyAlignment="1"/>
    <xf numFmtId="0" fontId="63" fillId="0" borderId="0" xfId="0" applyFont="1" applyAlignment="1">
      <alignment vertical="center" wrapText="1"/>
    </xf>
    <xf numFmtId="0" fontId="46" fillId="0" borderId="0" xfId="0" applyFont="1">
      <alignment vertical="center"/>
    </xf>
    <xf numFmtId="0" fontId="64" fillId="0" borderId="0" xfId="0" applyFont="1" applyAlignment="1">
      <alignment vertical="center" wrapText="1"/>
    </xf>
    <xf numFmtId="0" fontId="65" fillId="0" borderId="0" xfId="0" applyFont="1">
      <alignment vertical="center"/>
    </xf>
    <xf numFmtId="0" fontId="46" fillId="4" borderId="0" xfId="0" applyFont="1" applyFill="1" applyAlignment="1">
      <alignment vertical="center" wrapText="1"/>
    </xf>
    <xf numFmtId="0" fontId="11" fillId="0" borderId="0" xfId="0" applyFont="1" applyAlignment="1">
      <alignment horizontal="left" vertical="center"/>
    </xf>
    <xf numFmtId="0" fontId="9" fillId="0" borderId="0" xfId="0" applyFont="1">
      <alignment vertical="center"/>
    </xf>
    <xf numFmtId="0" fontId="43"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vertical="top" wrapText="1"/>
    </xf>
    <xf numFmtId="0" fontId="56" fillId="0" borderId="0" xfId="0" applyFont="1" applyAlignment="1">
      <alignment horizontal="center" vertical="center"/>
    </xf>
    <xf numFmtId="176" fontId="11" fillId="0" borderId="0" xfId="0" applyNumberFormat="1" applyFont="1">
      <alignment vertical="center"/>
    </xf>
    <xf numFmtId="0" fontId="46" fillId="4" borderId="0" xfId="0" applyFont="1" applyFill="1">
      <alignment vertical="center"/>
    </xf>
    <xf numFmtId="176" fontId="51" fillId="0" borderId="0" xfId="4" applyNumberFormat="1" applyFont="1"/>
    <xf numFmtId="176" fontId="14" fillId="0" borderId="21" xfId="4" applyNumberFormat="1" applyFont="1" applyBorder="1" applyAlignment="1">
      <alignment horizontal="right"/>
    </xf>
    <xf numFmtId="176" fontId="11" fillId="0" borderId="21" xfId="4" applyNumberFormat="1" applyFont="1" applyBorder="1"/>
    <xf numFmtId="176" fontId="70" fillId="0" borderId="0" xfId="4" applyNumberFormat="1" applyFont="1" applyAlignment="1">
      <alignment horizontal="center"/>
    </xf>
    <xf numFmtId="0" fontId="11" fillId="0" borderId="0" xfId="4" applyFont="1"/>
    <xf numFmtId="176" fontId="67" fillId="0" borderId="0" xfId="4" applyNumberFormat="1" applyFont="1" applyAlignment="1">
      <alignment horizontal="center"/>
    </xf>
    <xf numFmtId="176" fontId="11" fillId="0" borderId="0" xfId="4" applyNumberFormat="1" applyFont="1"/>
    <xf numFmtId="0" fontId="51" fillId="0" borderId="0" xfId="4" applyFont="1"/>
    <xf numFmtId="0" fontId="50" fillId="0" borderId="0" xfId="4" applyFont="1"/>
    <xf numFmtId="0" fontId="52" fillId="0" borderId="0" xfId="0" applyFont="1" applyAlignment="1">
      <alignment vertical="center" shrinkToFit="1"/>
    </xf>
    <xf numFmtId="176" fontId="9" fillId="0" borderId="0" xfId="4" applyNumberFormat="1" applyFont="1" applyAlignment="1">
      <alignment horizontal="left" vertical="center"/>
    </xf>
    <xf numFmtId="0" fontId="11" fillId="0" borderId="0" xfId="0" applyFont="1" applyAlignment="1">
      <alignment vertical="center" wrapText="1"/>
    </xf>
    <xf numFmtId="0" fontId="0" fillId="0" borderId="0" xfId="0" applyAlignment="1">
      <alignment horizontal="left" vertical="center"/>
    </xf>
    <xf numFmtId="176" fontId="11" fillId="0" borderId="0" xfId="4" applyNumberFormat="1" applyFont="1" applyAlignment="1">
      <alignment vertical="center"/>
    </xf>
    <xf numFmtId="0" fontId="11" fillId="0" borderId="0" xfId="4" applyFont="1" applyAlignment="1">
      <alignment vertical="center"/>
    </xf>
    <xf numFmtId="176" fontId="74" fillId="0" borderId="0" xfId="4" applyNumberFormat="1" applyFont="1" applyAlignment="1">
      <alignment vertical="center"/>
    </xf>
    <xf numFmtId="176" fontId="68" fillId="0" borderId="0" xfId="4" applyNumberFormat="1" applyFont="1" applyAlignment="1">
      <alignment horizontal="center" vertical="center"/>
    </xf>
    <xf numFmtId="177" fontId="9" fillId="0" borderId="0" xfId="4" applyNumberFormat="1" applyFont="1" applyAlignment="1">
      <alignment horizontal="center" vertical="center"/>
    </xf>
    <xf numFmtId="176" fontId="50" fillId="0" borderId="0" xfId="4" applyNumberFormat="1" applyFont="1" applyAlignment="1">
      <alignment vertical="center"/>
    </xf>
    <xf numFmtId="177" fontId="9" fillId="0" borderId="0" xfId="4" applyNumberFormat="1" applyFont="1" applyAlignment="1">
      <alignment vertical="center"/>
    </xf>
    <xf numFmtId="176" fontId="13" fillId="0" borderId="0" xfId="4" applyNumberFormat="1" applyFont="1" applyAlignment="1">
      <alignment horizontal="center" vertical="center"/>
    </xf>
    <xf numFmtId="176" fontId="67" fillId="0" borderId="0" xfId="4" applyNumberFormat="1" applyFont="1"/>
    <xf numFmtId="176" fontId="50" fillId="0" borderId="0" xfId="4" applyNumberFormat="1" applyFont="1"/>
    <xf numFmtId="176" fontId="9" fillId="0" borderId="0" xfId="4" applyNumberFormat="1" applyFont="1" applyAlignment="1">
      <alignment horizontal="left"/>
    </xf>
    <xf numFmtId="176" fontId="9" fillId="0" borderId="0" xfId="4" applyNumberFormat="1" applyFont="1"/>
    <xf numFmtId="176" fontId="50" fillId="0" borderId="0" xfId="4" applyNumberFormat="1" applyFont="1" applyAlignment="1">
      <alignment horizontal="left" indent="1"/>
    </xf>
    <xf numFmtId="176" fontId="50" fillId="0" borderId="0" xfId="4" applyNumberFormat="1" applyFont="1" applyAlignment="1">
      <alignment horizontal="right"/>
    </xf>
    <xf numFmtId="176" fontId="71" fillId="0" borderId="0" xfId="4" applyNumberFormat="1" applyFont="1" applyAlignment="1">
      <alignment horizontal="center"/>
    </xf>
    <xf numFmtId="176" fontId="71" fillId="0" borderId="0" xfId="4" applyNumberFormat="1" applyFont="1"/>
    <xf numFmtId="176" fontId="51" fillId="0" borderId="0" xfId="4" applyNumberFormat="1" applyFont="1" applyAlignment="1">
      <alignment vertical="center"/>
    </xf>
    <xf numFmtId="176" fontId="71" fillId="0" borderId="0" xfId="4" applyNumberFormat="1" applyFont="1" applyAlignment="1">
      <alignment vertical="center"/>
    </xf>
    <xf numFmtId="176" fontId="71" fillId="0" borderId="0" xfId="4" applyNumberFormat="1" applyFont="1" applyAlignment="1">
      <alignment horizontal="left" vertical="center"/>
    </xf>
    <xf numFmtId="176" fontId="9" fillId="0" borderId="0" xfId="4" applyNumberFormat="1" applyFont="1" applyAlignment="1">
      <alignment vertical="center"/>
    </xf>
    <xf numFmtId="176" fontId="9" fillId="0" borderId="0" xfId="4" applyNumberFormat="1" applyFont="1" applyAlignment="1">
      <alignment horizontal="center"/>
    </xf>
    <xf numFmtId="176" fontId="50" fillId="0" borderId="0" xfId="4" applyNumberFormat="1" applyFont="1" applyAlignment="1">
      <alignment horizontal="right" vertical="center"/>
    </xf>
    <xf numFmtId="0" fontId="79" fillId="0" borderId="0" xfId="0" applyFont="1" applyAlignment="1">
      <alignment vertical="center" wrapText="1"/>
    </xf>
    <xf numFmtId="0" fontId="77" fillId="0" borderId="0" xfId="0" applyFont="1" applyAlignment="1">
      <alignment vertical="center" wrapText="1"/>
    </xf>
    <xf numFmtId="0" fontId="22" fillId="36" borderId="22" xfId="1" applyFont="1" applyFill="1" applyBorder="1">
      <alignment vertical="center"/>
    </xf>
    <xf numFmtId="0" fontId="22" fillId="36" borderId="17" xfId="1" applyFont="1" applyFill="1" applyBorder="1">
      <alignment vertical="center"/>
    </xf>
    <xf numFmtId="0" fontId="22" fillId="36" borderId="18" xfId="1" applyFont="1" applyFill="1" applyBorder="1">
      <alignment vertical="center"/>
    </xf>
    <xf numFmtId="0" fontId="23" fillId="4" borderId="8" xfId="57" applyFont="1" applyFill="1" applyBorder="1" applyAlignment="1">
      <alignment horizontal="center" vertical="center" wrapText="1"/>
    </xf>
    <xf numFmtId="0" fontId="24" fillId="4" borderId="8" xfId="57" applyFont="1" applyFill="1" applyBorder="1" applyAlignment="1">
      <alignment horizontal="center" vertical="center"/>
    </xf>
    <xf numFmtId="182" fontId="24" fillId="0" borderId="0" xfId="111" applyNumberFormat="1" applyFont="1" applyAlignment="1">
      <alignment horizontal="right" vertical="center"/>
    </xf>
    <xf numFmtId="177" fontId="50" fillId="0" borderId="0" xfId="0" applyNumberFormat="1" applyFont="1">
      <alignment vertical="center"/>
    </xf>
    <xf numFmtId="0" fontId="22" fillId="0" borderId="1" xfId="57" applyFont="1" applyBorder="1" applyProtection="1">
      <alignment vertical="center"/>
      <protection locked="0"/>
    </xf>
    <xf numFmtId="0" fontId="22" fillId="0" borderId="14" xfId="57" applyFont="1" applyBorder="1" applyProtection="1">
      <alignment vertical="center"/>
      <protection locked="0"/>
    </xf>
    <xf numFmtId="0" fontId="53" fillId="0" borderId="0" xfId="0" applyFont="1" applyAlignment="1">
      <alignment horizontal="center" vertical="center" wrapText="1"/>
    </xf>
    <xf numFmtId="176" fontId="50" fillId="0" borderId="0" xfId="4" applyNumberFormat="1" applyFont="1" applyAlignment="1">
      <alignment horizontal="left" vertical="center"/>
    </xf>
    <xf numFmtId="0" fontId="77" fillId="0" borderId="0" xfId="0" applyFont="1" applyAlignment="1">
      <alignment horizontal="center" vertical="center" wrapText="1"/>
    </xf>
    <xf numFmtId="0" fontId="24" fillId="0" borderId="0" xfId="111" applyFont="1">
      <alignment vertical="center"/>
    </xf>
    <xf numFmtId="0" fontId="24" fillId="0" borderId="0" xfId="57" applyFont="1">
      <alignment vertical="center"/>
    </xf>
    <xf numFmtId="0" fontId="82" fillId="0" borderId="0" xfId="57" applyFont="1">
      <alignment vertical="center"/>
    </xf>
    <xf numFmtId="0" fontId="0" fillId="0" borderId="0" xfId="0" applyAlignment="1">
      <alignment horizontal="right" vertical="center"/>
    </xf>
    <xf numFmtId="0" fontId="58" fillId="0" borderId="0" xfId="0" applyFont="1" applyAlignment="1">
      <alignment horizontal="left" vertical="center"/>
    </xf>
    <xf numFmtId="41" fontId="11" fillId="0" borderId="0" xfId="0" applyNumberFormat="1" applyFont="1">
      <alignment vertical="center"/>
    </xf>
    <xf numFmtId="5" fontId="0" fillId="0" borderId="0" xfId="0" applyNumberFormat="1" applyAlignment="1">
      <alignment horizontal="center" vertical="center"/>
    </xf>
    <xf numFmtId="0" fontId="11" fillId="0" borderId="0" xfId="0" applyFont="1" applyAlignment="1"/>
    <xf numFmtId="178" fontId="11" fillId="0" borderId="0" xfId="0" applyNumberFormat="1" applyFont="1">
      <alignment vertical="center"/>
    </xf>
    <xf numFmtId="5" fontId="11" fillId="0" borderId="0" xfId="0" applyNumberFormat="1" applyFont="1">
      <alignment vertical="center"/>
    </xf>
    <xf numFmtId="5" fontId="0" fillId="0" borderId="0" xfId="0" applyNumberFormat="1">
      <alignment vertical="center"/>
    </xf>
    <xf numFmtId="0" fontId="11" fillId="0" borderId="0" xfId="0" applyFont="1" applyAlignment="1">
      <alignment vertical="top" wrapText="1"/>
    </xf>
    <xf numFmtId="176" fontId="73" fillId="0" borderId="0" xfId="4" applyNumberFormat="1" applyFont="1" applyAlignment="1">
      <alignment horizontal="center" vertical="center"/>
    </xf>
    <xf numFmtId="0" fontId="51" fillId="0" borderId="0" xfId="0" applyFont="1" applyAlignment="1">
      <alignment horizontal="right" vertical="center"/>
    </xf>
    <xf numFmtId="0" fontId="51" fillId="0" borderId="0" xfId="0" applyFont="1" applyAlignment="1">
      <alignment horizontal="center" vertical="center"/>
    </xf>
    <xf numFmtId="176" fontId="51" fillId="0" borderId="0" xfId="4" applyNumberFormat="1" applyFont="1" applyAlignment="1">
      <alignment horizontal="center"/>
    </xf>
    <xf numFmtId="0" fontId="22" fillId="36" borderId="78" xfId="1" applyFont="1" applyFill="1" applyBorder="1" applyAlignment="1">
      <alignment horizontal="left" vertical="center"/>
    </xf>
    <xf numFmtId="0" fontId="22" fillId="36" borderId="79" xfId="1" applyFont="1" applyFill="1" applyBorder="1" applyAlignment="1">
      <alignment horizontal="right" vertical="center"/>
    </xf>
    <xf numFmtId="0" fontId="24" fillId="4" borderId="80" xfId="1" applyFont="1" applyFill="1" applyBorder="1" applyAlignment="1">
      <alignment horizontal="center" vertical="center"/>
    </xf>
    <xf numFmtId="0" fontId="24" fillId="4" borderId="8" xfId="1" applyFont="1" applyFill="1" applyBorder="1" applyAlignment="1">
      <alignment horizontal="center" vertical="center"/>
    </xf>
    <xf numFmtId="0" fontId="24" fillId="4" borderId="1" xfId="1" applyFont="1" applyFill="1" applyBorder="1" applyAlignment="1">
      <alignment horizontal="center" vertical="center"/>
    </xf>
    <xf numFmtId="0" fontId="51" fillId="0" borderId="21" xfId="0" applyFont="1" applyBorder="1" applyAlignment="1">
      <alignment vertical="center" wrapText="1"/>
    </xf>
    <xf numFmtId="0" fontId="9" fillId="0" borderId="21" xfId="0" applyFont="1" applyBorder="1" applyAlignment="1">
      <alignment vertical="center" wrapText="1"/>
    </xf>
    <xf numFmtId="0" fontId="9" fillId="0" borderId="0" xfId="0" applyFont="1" applyAlignment="1">
      <alignment vertical="center" wrapText="1"/>
    </xf>
    <xf numFmtId="0" fontId="90" fillId="0" borderId="0" xfId="1" applyFont="1">
      <alignment vertical="center"/>
    </xf>
    <xf numFmtId="0" fontId="91" fillId="0" borderId="0" xfId="1" applyFont="1">
      <alignment vertical="center"/>
    </xf>
    <xf numFmtId="0" fontId="19" fillId="0" borderId="0" xfId="0" applyFont="1">
      <alignment vertical="center"/>
    </xf>
    <xf numFmtId="0" fontId="91" fillId="0" borderId="0" xfId="1" applyFont="1" applyAlignment="1">
      <alignment horizontal="center" vertical="center"/>
    </xf>
    <xf numFmtId="0" fontId="90" fillId="0" borderId="0" xfId="1" applyFont="1" applyAlignment="1">
      <alignment horizontal="center" vertical="center"/>
    </xf>
    <xf numFmtId="0" fontId="90" fillId="4" borderId="0" xfId="1" applyFont="1" applyFill="1">
      <alignment vertical="center"/>
    </xf>
    <xf numFmtId="0" fontId="91" fillId="4" borderId="0" xfId="1" applyFont="1" applyFill="1">
      <alignment vertical="center"/>
    </xf>
    <xf numFmtId="0" fontId="19" fillId="4" borderId="0" xfId="0" applyFont="1" applyFill="1">
      <alignment vertical="center"/>
    </xf>
    <xf numFmtId="0" fontId="19" fillId="0" borderId="0" xfId="0" applyFont="1" applyAlignment="1">
      <alignment horizontal="center" vertical="center"/>
    </xf>
    <xf numFmtId="0" fontId="19" fillId="0" borderId="0" xfId="2" applyNumberFormat="1" applyFont="1" applyFill="1">
      <alignment vertical="center"/>
    </xf>
    <xf numFmtId="0" fontId="95" fillId="0" borderId="0" xfId="1" applyFont="1" applyAlignment="1">
      <alignment horizontal="center" vertical="center" wrapText="1"/>
    </xf>
    <xf numFmtId="0" fontId="15" fillId="0" borderId="0" xfId="51" applyFont="1" applyAlignment="1">
      <alignment vertical="top"/>
    </xf>
    <xf numFmtId="0" fontId="90" fillId="0" borderId="0" xfId="49" applyFont="1" applyAlignment="1"/>
    <xf numFmtId="0" fontId="98" fillId="0" borderId="0" xfId="0" applyFont="1" applyAlignment="1">
      <alignment horizontal="left" vertical="center" wrapText="1"/>
    </xf>
    <xf numFmtId="0" fontId="102" fillId="0" borderId="0" xfId="0" applyFont="1" applyAlignment="1">
      <alignment vertical="center" wrapText="1"/>
    </xf>
    <xf numFmtId="0" fontId="102" fillId="0" borderId="0" xfId="0" applyFont="1">
      <alignment vertical="center"/>
    </xf>
    <xf numFmtId="0" fontId="86" fillId="4" borderId="0" xfId="0" applyFont="1" applyFill="1">
      <alignment vertical="center"/>
    </xf>
    <xf numFmtId="0" fontId="103" fillId="2" borderId="98" xfId="1" applyFont="1" applyFill="1" applyBorder="1" applyAlignment="1">
      <alignment horizontal="center" vertical="center"/>
    </xf>
    <xf numFmtId="0" fontId="104" fillId="0" borderId="102" xfId="1" applyFont="1" applyBorder="1" applyAlignment="1">
      <alignment horizontal="center" vertical="center"/>
    </xf>
    <xf numFmtId="0" fontId="105" fillId="4" borderId="108" xfId="1" applyFont="1" applyFill="1" applyBorder="1" applyAlignment="1">
      <alignment horizontal="center" vertical="center"/>
    </xf>
    <xf numFmtId="0" fontId="107" fillId="0" borderId="34" xfId="1" applyFont="1" applyBorder="1" applyAlignment="1">
      <alignment horizontal="center" vertical="center"/>
    </xf>
    <xf numFmtId="0" fontId="111" fillId="0" borderId="0" xfId="111" applyFont="1" applyAlignment="1">
      <alignment horizontal="right" vertical="center"/>
    </xf>
    <xf numFmtId="0" fontId="112" fillId="0" borderId="0" xfId="111" applyFont="1">
      <alignment vertical="center"/>
    </xf>
    <xf numFmtId="0" fontId="112" fillId="0" borderId="0" xfId="57" applyFont="1">
      <alignment vertical="center"/>
    </xf>
    <xf numFmtId="0" fontId="100" fillId="0" borderId="0" xfId="57" applyFont="1">
      <alignment vertical="center"/>
    </xf>
    <xf numFmtId="0" fontId="102" fillId="0" borderId="0" xfId="0" applyFont="1" applyAlignment="1">
      <alignment horizontal="left" vertical="center" wrapText="1"/>
    </xf>
    <xf numFmtId="176" fontId="50" fillId="0" borderId="21" xfId="4" applyNumberFormat="1" applyFont="1" applyBorder="1" applyAlignment="1">
      <alignment horizontal="center"/>
    </xf>
    <xf numFmtId="0" fontId="88" fillId="0" borderId="0" xfId="1" applyFont="1" applyAlignment="1" applyProtection="1">
      <alignment horizontal="center" vertical="center"/>
      <protection hidden="1"/>
    </xf>
    <xf numFmtId="0" fontId="90" fillId="0" borderId="0" xfId="1" applyFont="1" applyProtection="1">
      <alignment vertical="center"/>
      <protection hidden="1"/>
    </xf>
    <xf numFmtId="0" fontId="91" fillId="0" borderId="0" xfId="1" applyFont="1" applyProtection="1">
      <alignment vertical="center"/>
      <protection hidden="1"/>
    </xf>
    <xf numFmtId="0" fontId="19" fillId="0" borderId="0" xfId="0" applyFont="1" applyProtection="1">
      <alignment vertical="center"/>
      <protection hidden="1"/>
    </xf>
    <xf numFmtId="49" fontId="92" fillId="0" borderId="33" xfId="0" applyNumberFormat="1" applyFont="1" applyBorder="1" applyAlignment="1" applyProtection="1">
      <alignment horizontal="center" vertical="center"/>
      <protection locked="0" hidden="1"/>
    </xf>
    <xf numFmtId="182" fontId="91" fillId="0" borderId="0" xfId="111" applyNumberFormat="1" applyFont="1" applyAlignment="1" applyProtection="1">
      <alignment horizontal="right" vertical="center"/>
      <protection hidden="1"/>
    </xf>
    <xf numFmtId="0" fontId="94" fillId="40" borderId="8" xfId="1" applyFont="1" applyFill="1" applyBorder="1" applyAlignment="1" applyProtection="1">
      <alignment horizontal="center" vertical="center" wrapText="1"/>
      <protection hidden="1"/>
    </xf>
    <xf numFmtId="0" fontId="91" fillId="40" borderId="8" xfId="1" applyFont="1" applyFill="1" applyBorder="1" applyAlignment="1" applyProtection="1">
      <alignment horizontal="center" vertical="center"/>
      <protection hidden="1"/>
    </xf>
    <xf numFmtId="0" fontId="91" fillId="0" borderId="0" xfId="1" applyFont="1" applyAlignment="1" applyProtection="1">
      <alignment horizontal="center" vertical="center"/>
      <protection hidden="1"/>
    </xf>
    <xf numFmtId="0" fontId="94" fillId="40" borderId="1" xfId="1" applyFont="1" applyFill="1" applyBorder="1" applyAlignment="1" applyProtection="1">
      <alignment horizontal="center" vertical="center" wrapText="1"/>
      <protection hidden="1"/>
    </xf>
    <xf numFmtId="0" fontId="80" fillId="0" borderId="0" xfId="0" applyFont="1" applyProtection="1">
      <alignment vertical="center"/>
      <protection hidden="1"/>
    </xf>
    <xf numFmtId="0" fontId="94" fillId="37" borderId="1" xfId="1" applyFont="1" applyFill="1" applyBorder="1" applyAlignment="1" applyProtection="1">
      <alignment horizontal="center" vertical="center" wrapText="1"/>
      <protection hidden="1"/>
    </xf>
    <xf numFmtId="0" fontId="94" fillId="38" borderId="1" xfId="1" applyFont="1" applyFill="1" applyBorder="1" applyAlignment="1" applyProtection="1">
      <alignment horizontal="center" vertical="center" wrapText="1"/>
      <protection hidden="1"/>
    </xf>
    <xf numFmtId="0" fontId="94" fillId="0" borderId="0" xfId="1" applyFont="1" applyProtection="1">
      <alignment vertical="center"/>
      <protection hidden="1"/>
    </xf>
    <xf numFmtId="179" fontId="90" fillId="0" borderId="1" xfId="1" applyNumberFormat="1" applyFont="1" applyBorder="1" applyAlignment="1" applyProtection="1">
      <alignment horizontal="right" vertical="center"/>
      <protection hidden="1"/>
    </xf>
    <xf numFmtId="0" fontId="90" fillId="0" borderId="1" xfId="1" applyFont="1" applyBorder="1" applyAlignment="1" applyProtection="1">
      <alignment horizontal="center" vertical="center"/>
      <protection hidden="1"/>
    </xf>
    <xf numFmtId="178" fontId="91" fillId="0" borderId="1" xfId="1" applyNumberFormat="1" applyFont="1" applyBorder="1" applyProtection="1">
      <alignment vertical="center"/>
      <protection hidden="1"/>
    </xf>
    <xf numFmtId="179" fontId="91" fillId="37" borderId="1" xfId="1" applyNumberFormat="1" applyFont="1" applyFill="1" applyBorder="1" applyProtection="1">
      <alignment vertical="center"/>
      <protection hidden="1"/>
    </xf>
    <xf numFmtId="179" fontId="91" fillId="0" borderId="1" xfId="1" applyNumberFormat="1" applyFont="1" applyBorder="1" applyProtection="1">
      <alignment vertical="center"/>
      <protection hidden="1"/>
    </xf>
    <xf numFmtId="179" fontId="91" fillId="38" borderId="1" xfId="1" applyNumberFormat="1" applyFont="1" applyFill="1" applyBorder="1" applyProtection="1">
      <alignment vertical="center"/>
      <protection hidden="1"/>
    </xf>
    <xf numFmtId="179" fontId="90" fillId="0" borderId="14" xfId="1" applyNumberFormat="1" applyFont="1" applyBorder="1" applyAlignment="1" applyProtection="1">
      <alignment horizontal="right" vertical="center"/>
      <protection hidden="1"/>
    </xf>
    <xf numFmtId="179" fontId="91" fillId="39" borderId="1" xfId="1" applyNumberFormat="1" applyFont="1" applyFill="1" applyBorder="1" applyProtection="1">
      <alignment vertical="center"/>
      <protection hidden="1"/>
    </xf>
    <xf numFmtId="0" fontId="93" fillId="40" borderId="17" xfId="111" applyFont="1" applyFill="1" applyBorder="1" applyAlignment="1" applyProtection="1">
      <alignment vertical="center" wrapText="1"/>
      <protection hidden="1"/>
    </xf>
    <xf numFmtId="0" fontId="90" fillId="40" borderId="17" xfId="1" applyFont="1" applyFill="1" applyBorder="1" applyAlignment="1" applyProtection="1">
      <alignment vertical="center" wrapText="1"/>
      <protection hidden="1"/>
    </xf>
    <xf numFmtId="0" fontId="91" fillId="40" borderId="17" xfId="1" applyFont="1" applyFill="1" applyBorder="1" applyAlignment="1" applyProtection="1">
      <alignment vertical="center" wrapText="1"/>
      <protection hidden="1"/>
    </xf>
    <xf numFmtId="0" fontId="91" fillId="40" borderId="18" xfId="1" applyFont="1" applyFill="1" applyBorder="1" applyAlignment="1" applyProtection="1">
      <alignment vertical="center" wrapText="1"/>
      <protection hidden="1"/>
    </xf>
    <xf numFmtId="178" fontId="91" fillId="40" borderId="1" xfId="1" applyNumberFormat="1" applyFont="1" applyFill="1" applyBorder="1" applyProtection="1">
      <alignment vertical="center"/>
      <protection hidden="1"/>
    </xf>
    <xf numFmtId="179" fontId="91" fillId="40" borderId="1" xfId="1" applyNumberFormat="1" applyFont="1" applyFill="1" applyBorder="1" applyProtection="1">
      <alignment vertical="center"/>
      <protection hidden="1"/>
    </xf>
    <xf numFmtId="179" fontId="90" fillId="0" borderId="1" xfId="111" applyNumberFormat="1" applyFont="1" applyBorder="1" applyAlignment="1" applyProtection="1">
      <alignment horizontal="right" vertical="center"/>
      <protection hidden="1"/>
    </xf>
    <xf numFmtId="0" fontId="93" fillId="0" borderId="0" xfId="1" applyFont="1" applyProtection="1">
      <alignment vertical="center"/>
      <protection hidden="1"/>
    </xf>
    <xf numFmtId="178" fontId="91" fillId="0" borderId="36" xfId="1" applyNumberFormat="1" applyFont="1" applyBorder="1" applyProtection="1">
      <alignment vertical="center"/>
      <protection hidden="1"/>
    </xf>
    <xf numFmtId="179" fontId="91" fillId="0" borderId="36" xfId="1" applyNumberFormat="1" applyFont="1" applyBorder="1" applyProtection="1">
      <alignment vertical="center"/>
      <protection hidden="1"/>
    </xf>
    <xf numFmtId="3" fontId="90" fillId="0" borderId="14" xfId="111" applyNumberFormat="1" applyFont="1" applyBorder="1" applyAlignment="1" applyProtection="1">
      <alignment horizontal="right" vertical="center"/>
      <protection hidden="1"/>
    </xf>
    <xf numFmtId="0" fontId="93" fillId="40" borderId="17" xfId="111" applyFont="1" applyFill="1" applyBorder="1" applyProtection="1">
      <alignment vertical="center"/>
      <protection hidden="1"/>
    </xf>
    <xf numFmtId="0" fontId="90" fillId="40" borderId="17" xfId="1" applyFont="1" applyFill="1" applyBorder="1" applyProtection="1">
      <alignment vertical="center"/>
      <protection hidden="1"/>
    </xf>
    <xf numFmtId="0" fontId="91" fillId="40" borderId="17" xfId="1" applyFont="1" applyFill="1" applyBorder="1" applyProtection="1">
      <alignment vertical="center"/>
      <protection hidden="1"/>
    </xf>
    <xf numFmtId="0" fontId="91" fillId="40" borderId="18" xfId="1" applyFont="1" applyFill="1" applyBorder="1" applyProtection="1">
      <alignment vertical="center"/>
      <protection hidden="1"/>
    </xf>
    <xf numFmtId="179" fontId="90" fillId="0" borderId="60" xfId="111" applyNumberFormat="1" applyFont="1" applyBorder="1" applyAlignment="1" applyProtection="1">
      <alignment horizontal="right" vertical="center"/>
      <protection hidden="1"/>
    </xf>
    <xf numFmtId="178" fontId="91" fillId="0" borderId="51" xfId="1" applyNumberFormat="1" applyFont="1" applyBorder="1" applyProtection="1">
      <alignment vertical="center"/>
      <protection hidden="1"/>
    </xf>
    <xf numFmtId="179" fontId="91" fillId="37" borderId="53" xfId="1" applyNumberFormat="1" applyFont="1" applyFill="1" applyBorder="1" applyProtection="1">
      <alignment vertical="center"/>
      <protection hidden="1"/>
    </xf>
    <xf numFmtId="179" fontId="91" fillId="0" borderId="53" xfId="1" applyNumberFormat="1" applyFont="1" applyBorder="1" applyProtection="1">
      <alignment vertical="center"/>
      <protection hidden="1"/>
    </xf>
    <xf numFmtId="179" fontId="91" fillId="38" borderId="53" xfId="1" applyNumberFormat="1" applyFont="1" applyFill="1" applyBorder="1" applyProtection="1">
      <alignment vertical="center"/>
      <protection hidden="1"/>
    </xf>
    <xf numFmtId="0" fontId="96" fillId="0" borderId="59" xfId="49" applyFont="1" applyBorder="1" applyAlignment="1" applyProtection="1">
      <alignment horizontal="right" vertical="center"/>
      <protection locked="0" hidden="1"/>
    </xf>
    <xf numFmtId="0" fontId="90" fillId="27" borderId="56" xfId="49" applyFont="1" applyFill="1" applyBorder="1" applyAlignment="1" applyProtection="1">
      <alignment horizontal="center" vertical="center"/>
      <protection hidden="1"/>
    </xf>
    <xf numFmtId="0" fontId="91" fillId="40" borderId="62" xfId="1" applyFont="1" applyFill="1" applyBorder="1" applyAlignment="1" applyProtection="1">
      <alignment horizontal="center" vertical="center"/>
      <protection hidden="1"/>
    </xf>
    <xf numFmtId="178" fontId="91" fillId="40" borderId="64" xfId="1" applyNumberFormat="1" applyFont="1" applyFill="1" applyBorder="1" applyProtection="1">
      <alignment vertical="center"/>
      <protection hidden="1"/>
    </xf>
    <xf numFmtId="179" fontId="91" fillId="37" borderId="35" xfId="1" applyNumberFormat="1" applyFont="1" applyFill="1" applyBorder="1" applyAlignment="1" applyProtection="1">
      <alignment vertical="center" wrapText="1"/>
      <protection hidden="1"/>
    </xf>
    <xf numFmtId="179" fontId="91" fillId="0" borderId="37" xfId="1" applyNumberFormat="1" applyFont="1" applyBorder="1" applyAlignment="1" applyProtection="1">
      <alignment horizontal="center" vertical="center"/>
      <protection hidden="1"/>
    </xf>
    <xf numFmtId="179" fontId="91" fillId="38" borderId="54" xfId="1" applyNumberFormat="1" applyFont="1" applyFill="1" applyBorder="1" applyAlignment="1" applyProtection="1">
      <alignment vertical="center" wrapText="1"/>
      <protection hidden="1"/>
    </xf>
    <xf numFmtId="179" fontId="91" fillId="0" borderId="52" xfId="1" applyNumberFormat="1" applyFont="1" applyBorder="1" applyAlignment="1" applyProtection="1">
      <alignment horizontal="center" vertical="center"/>
      <protection hidden="1"/>
    </xf>
    <xf numFmtId="0" fontId="91" fillId="27" borderId="54" xfId="49" applyFont="1" applyFill="1" applyBorder="1" applyAlignment="1" applyProtection="1">
      <alignment horizontal="center" vertical="center"/>
      <protection hidden="1"/>
    </xf>
    <xf numFmtId="0" fontId="91" fillId="2" borderId="63" xfId="1" applyFont="1" applyFill="1" applyBorder="1" applyAlignment="1" applyProtection="1">
      <alignment horizontal="center" vertical="center"/>
      <protection hidden="1"/>
    </xf>
    <xf numFmtId="178" fontId="91" fillId="2" borderId="65" xfId="1" applyNumberFormat="1" applyFont="1" applyFill="1" applyBorder="1" applyProtection="1">
      <alignment vertical="center"/>
      <protection hidden="1"/>
    </xf>
    <xf numFmtId="0" fontId="90" fillId="4" borderId="1" xfId="1" applyFont="1" applyFill="1" applyBorder="1" applyAlignment="1" applyProtection="1">
      <alignment horizontal="center" vertical="center"/>
      <protection hidden="1"/>
    </xf>
    <xf numFmtId="0" fontId="90" fillId="0" borderId="1" xfId="1" applyFont="1" applyBorder="1" applyProtection="1">
      <alignment vertical="center"/>
      <protection hidden="1"/>
    </xf>
    <xf numFmtId="176" fontId="86" fillId="0" borderId="0" xfId="0" applyNumberFormat="1" applyFont="1" applyProtection="1">
      <alignment vertical="center"/>
      <protection hidden="1"/>
    </xf>
    <xf numFmtId="0" fontId="16" fillId="4" borderId="1" xfId="0" applyFont="1" applyFill="1" applyBorder="1" applyAlignment="1" applyProtection="1">
      <alignment horizontal="center" vertical="center"/>
      <protection hidden="1"/>
    </xf>
    <xf numFmtId="0" fontId="19" fillId="0" borderId="0" xfId="2" applyNumberFormat="1" applyFont="1" applyFill="1" applyProtection="1">
      <alignment vertical="center"/>
      <protection hidden="1"/>
    </xf>
    <xf numFmtId="0" fontId="25" fillId="0" borderId="0" xfId="50" applyNumberFormat="1" applyFont="1" applyFill="1" applyAlignment="1" applyProtection="1">
      <alignment horizontal="center" vertical="center"/>
      <protection hidden="1"/>
    </xf>
    <xf numFmtId="0" fontId="19" fillId="0" borderId="0" xfId="50" applyNumberFormat="1" applyFont="1" applyFill="1" applyAlignment="1" applyProtection="1">
      <alignment horizontal="center" vertical="center"/>
      <protection hidden="1"/>
    </xf>
    <xf numFmtId="0" fontId="78" fillId="0" borderId="5" xfId="1" applyFont="1" applyBorder="1" applyProtection="1">
      <alignment vertical="center"/>
      <protection hidden="1"/>
    </xf>
    <xf numFmtId="0" fontId="90" fillId="0" borderId="5" xfId="1" applyFont="1" applyBorder="1" applyProtection="1">
      <alignment vertical="center"/>
      <protection hidden="1"/>
    </xf>
    <xf numFmtId="0" fontId="19" fillId="2" borderId="1" xfId="50" applyNumberFormat="1" applyFont="1" applyFill="1" applyBorder="1" applyAlignment="1" applyProtection="1">
      <alignment horizontal="center" vertical="center"/>
      <protection hidden="1"/>
    </xf>
    <xf numFmtId="0" fontId="19" fillId="30" borderId="1" xfId="50" applyNumberFormat="1" applyFont="1" applyFill="1" applyBorder="1" applyAlignment="1" applyProtection="1">
      <alignment horizontal="center" vertical="center"/>
      <protection hidden="1"/>
    </xf>
    <xf numFmtId="0" fontId="19" fillId="0" borderId="1" xfId="50" applyNumberFormat="1" applyFont="1" applyFill="1" applyBorder="1" applyAlignment="1" applyProtection="1">
      <alignment horizontal="center" vertical="center"/>
      <protection hidden="1"/>
    </xf>
    <xf numFmtId="178" fontId="19" fillId="41" borderId="1" xfId="2" applyNumberFormat="1" applyFont="1" applyFill="1" applyBorder="1" applyProtection="1">
      <alignment vertical="center"/>
      <protection hidden="1"/>
    </xf>
    <xf numFmtId="0" fontId="19" fillId="4" borderId="1" xfId="50" applyNumberFormat="1" applyFont="1" applyFill="1" applyBorder="1" applyAlignment="1" applyProtection="1">
      <alignment horizontal="center" vertical="center"/>
      <protection hidden="1"/>
    </xf>
    <xf numFmtId="0" fontId="19" fillId="0" borderId="1" xfId="2" applyNumberFormat="1" applyFont="1" applyFill="1" applyBorder="1" applyProtection="1">
      <alignment vertical="center"/>
      <protection hidden="1"/>
    </xf>
    <xf numFmtId="0" fontId="19" fillId="3" borderId="1" xfId="0"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wrapText="1" shrinkToFit="1"/>
      <protection hidden="1"/>
    </xf>
    <xf numFmtId="0" fontId="114" fillId="3" borderId="1" xfId="50" applyNumberFormat="1" applyFont="1" applyFill="1" applyBorder="1" applyAlignment="1" applyProtection="1">
      <alignment horizontal="center" vertical="center" wrapText="1"/>
      <protection hidden="1"/>
    </xf>
    <xf numFmtId="0" fontId="19" fillId="2" borderId="1" xfId="0" applyFont="1" applyFill="1" applyBorder="1" applyAlignment="1" applyProtection="1">
      <alignment horizontal="center" vertical="center" wrapText="1"/>
      <protection hidden="1"/>
    </xf>
    <xf numFmtId="0" fontId="19" fillId="30" borderId="2" xfId="0" applyFont="1" applyFill="1" applyBorder="1" applyAlignment="1" applyProtection="1">
      <alignment horizontal="center" vertical="center" wrapText="1"/>
      <protection hidden="1"/>
    </xf>
    <xf numFmtId="38" fontId="107" fillId="44" borderId="117" xfId="50" applyFont="1" applyFill="1" applyBorder="1" applyAlignment="1" applyProtection="1">
      <alignment horizontal="center" vertical="center"/>
      <protection hidden="1"/>
    </xf>
    <xf numFmtId="0" fontId="42" fillId="3" borderId="3" xfId="0"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shrinkToFit="1"/>
      <protection hidden="1"/>
    </xf>
    <xf numFmtId="0" fontId="43" fillId="3" borderId="2" xfId="3" applyFont="1" applyFill="1" applyBorder="1" applyAlignment="1" applyProtection="1">
      <alignment horizontal="center" vertical="center" wrapText="1"/>
      <protection hidden="1"/>
    </xf>
    <xf numFmtId="0" fontId="42" fillId="2" borderId="1" xfId="3" applyFont="1" applyFill="1" applyBorder="1" applyAlignment="1" applyProtection="1">
      <alignment horizontal="center" vertical="center" wrapText="1"/>
      <protection hidden="1"/>
    </xf>
    <xf numFmtId="0" fontId="42" fillId="30" borderId="1" xfId="3" applyFont="1" applyFill="1" applyBorder="1" applyAlignment="1" applyProtection="1">
      <alignment horizontal="center" vertical="center" wrapText="1"/>
      <protection hidden="1"/>
    </xf>
    <xf numFmtId="0" fontId="42" fillId="30" borderId="1" xfId="0" applyFont="1" applyFill="1" applyBorder="1" applyAlignment="1" applyProtection="1">
      <alignment horizontal="center" vertical="center" wrapText="1"/>
      <protection hidden="1"/>
    </xf>
    <xf numFmtId="0" fontId="42" fillId="2" borderId="1"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95" fillId="30" borderId="1" xfId="1" applyFont="1" applyFill="1" applyBorder="1" applyAlignment="1" applyProtection="1">
      <alignment horizontal="center" vertical="center" wrapText="1"/>
      <protection hidden="1"/>
    </xf>
    <xf numFmtId="0" fontId="95" fillId="0" borderId="0" xfId="1" applyFont="1" applyAlignment="1" applyProtection="1">
      <alignment horizontal="center" vertical="center" wrapText="1"/>
      <protection hidden="1"/>
    </xf>
    <xf numFmtId="178" fontId="19" fillId="0" borderId="1" xfId="2" applyNumberFormat="1" applyFont="1" applyFill="1" applyBorder="1" applyAlignment="1" applyProtection="1">
      <alignment horizontal="center" vertical="center"/>
      <protection hidden="1"/>
    </xf>
    <xf numFmtId="179" fontId="19" fillId="0" borderId="1" xfId="2" applyNumberFormat="1" applyFont="1" applyFill="1" applyBorder="1" applyProtection="1">
      <alignment vertical="center"/>
      <protection hidden="1"/>
    </xf>
    <xf numFmtId="179" fontId="19" fillId="2" borderId="1" xfId="2" applyNumberFormat="1" applyFont="1" applyFill="1" applyBorder="1" applyProtection="1">
      <alignment vertical="center"/>
      <protection hidden="1"/>
    </xf>
    <xf numFmtId="179" fontId="90" fillId="30" borderId="2" xfId="1" applyNumberFormat="1" applyFont="1" applyFill="1" applyBorder="1" applyProtection="1">
      <alignment vertical="center"/>
      <protection hidden="1"/>
    </xf>
    <xf numFmtId="179" fontId="16" fillId="44" borderId="118" xfId="2" applyNumberFormat="1" applyFont="1" applyFill="1" applyBorder="1" applyProtection="1">
      <alignment vertical="center"/>
      <protection hidden="1"/>
    </xf>
    <xf numFmtId="181" fontId="90" fillId="0" borderId="3" xfId="1" applyNumberFormat="1" applyFont="1" applyBorder="1" applyAlignment="1" applyProtection="1">
      <alignment horizontal="center" vertical="center"/>
      <protection hidden="1"/>
    </xf>
    <xf numFmtId="181" fontId="90" fillId="0" borderId="1" xfId="1" applyNumberFormat="1" applyFont="1" applyBorder="1" applyAlignment="1" applyProtection="1">
      <alignment horizontal="center" vertical="center"/>
      <protection locked="0" hidden="1"/>
    </xf>
    <xf numFmtId="0" fontId="90" fillId="0" borderId="1" xfId="1" applyFont="1" applyBorder="1" applyAlignment="1" applyProtection="1">
      <alignment horizontal="right" vertical="center"/>
      <protection hidden="1"/>
    </xf>
    <xf numFmtId="0" fontId="90" fillId="0" borderId="1" xfId="1" applyFont="1" applyBorder="1" applyAlignment="1" applyProtection="1">
      <alignment vertical="center" shrinkToFit="1"/>
      <protection hidden="1"/>
    </xf>
    <xf numFmtId="0" fontId="90" fillId="0" borderId="2" xfId="1" applyFont="1" applyBorder="1" applyProtection="1">
      <alignment vertical="center"/>
      <protection hidden="1"/>
    </xf>
    <xf numFmtId="178" fontId="19" fillId="2" borderId="1" xfId="2" applyNumberFormat="1" applyFont="1" applyFill="1" applyBorder="1" applyAlignment="1" applyProtection="1">
      <alignment horizontal="center" vertical="center"/>
      <protection hidden="1"/>
    </xf>
    <xf numFmtId="0" fontId="90" fillId="30" borderId="1" xfId="1" applyFont="1" applyFill="1" applyBorder="1" applyAlignment="1" applyProtection="1">
      <alignment horizontal="center" vertical="center"/>
      <protection hidden="1"/>
    </xf>
    <xf numFmtId="178" fontId="19" fillId="41" borderId="1" xfId="2" applyNumberFormat="1" applyFont="1" applyFill="1" applyBorder="1" applyAlignment="1" applyProtection="1">
      <alignment horizontal="center" vertical="center"/>
      <protection hidden="1"/>
    </xf>
    <xf numFmtId="0" fontId="90" fillId="0" borderId="1" xfId="57" applyFont="1" applyBorder="1" applyAlignment="1" applyProtection="1">
      <alignment horizontal="center" vertical="center"/>
      <protection locked="0" hidden="1"/>
    </xf>
    <xf numFmtId="0" fontId="90" fillId="0" borderId="14" xfId="57" applyFont="1" applyBorder="1" applyAlignment="1" applyProtection="1">
      <alignment horizontal="center" vertical="center"/>
      <protection locked="0" hidden="1"/>
    </xf>
    <xf numFmtId="0" fontId="41" fillId="29" borderId="1" xfId="0" applyFont="1" applyFill="1" applyBorder="1" applyAlignment="1" applyProtection="1">
      <alignment horizontal="center" vertical="center" shrinkToFit="1"/>
      <protection hidden="1"/>
    </xf>
    <xf numFmtId="0" fontId="15" fillId="29" borderId="1"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shrinkToFit="1"/>
      <protection hidden="1"/>
    </xf>
    <xf numFmtId="0" fontId="19" fillId="0" borderId="1" xfId="0" applyFont="1" applyBorder="1" applyAlignment="1" applyProtection="1">
      <alignment vertical="center" wrapText="1" shrinkToFit="1"/>
      <protection hidden="1"/>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left" vertical="center" wrapText="1"/>
      <protection hidden="1"/>
    </xf>
    <xf numFmtId="0" fontId="19" fillId="31" borderId="1" xfId="51" applyFont="1" applyFill="1" applyBorder="1" applyAlignment="1" applyProtection="1">
      <alignment vertical="top" wrapText="1"/>
      <protection hidden="1"/>
    </xf>
    <xf numFmtId="0" fontId="19" fillId="32" borderId="1" xfId="51" applyFont="1" applyFill="1" applyBorder="1" applyAlignment="1" applyProtection="1">
      <alignment vertical="top" wrapText="1"/>
      <protection hidden="1"/>
    </xf>
    <xf numFmtId="0" fontId="19" fillId="33" borderId="1" xfId="51" applyFont="1" applyFill="1" applyBorder="1" applyAlignment="1" applyProtection="1">
      <alignment vertical="top" wrapText="1"/>
      <protection hidden="1"/>
    </xf>
    <xf numFmtId="0" fontId="19" fillId="34" borderId="1" xfId="0" applyFont="1" applyFill="1" applyBorder="1" applyAlignment="1" applyProtection="1">
      <alignment horizontal="left" vertical="top" wrapText="1"/>
      <protection hidden="1"/>
    </xf>
    <xf numFmtId="0" fontId="19" fillId="0" borderId="1" xfId="0" applyFont="1" applyBorder="1" applyProtection="1">
      <alignment vertical="center"/>
      <protection hidden="1"/>
    </xf>
    <xf numFmtId="0" fontId="19" fillId="0" borderId="1" xfId="49" quotePrefix="1" applyFont="1" applyBorder="1" applyAlignment="1" applyProtection="1">
      <protection hidden="1"/>
    </xf>
    <xf numFmtId="0" fontId="90" fillId="0" borderId="1" xfId="49" applyFont="1" applyBorder="1" applyAlignment="1" applyProtection="1">
      <alignment horizontal="left" vertical="center"/>
      <protection hidden="1"/>
    </xf>
    <xf numFmtId="14" fontId="19" fillId="0" borderId="1" xfId="49" applyNumberFormat="1" applyFont="1" applyBorder="1" applyAlignment="1" applyProtection="1">
      <protection hidden="1"/>
    </xf>
    <xf numFmtId="0" fontId="90" fillId="0" borderId="34" xfId="49" applyFont="1" applyBorder="1" applyAlignment="1" applyProtection="1">
      <alignment horizontal="left" vertical="center"/>
      <protection hidden="1"/>
    </xf>
    <xf numFmtId="0" fontId="90" fillId="0" borderId="1" xfId="49" applyFont="1" applyBorder="1" applyProtection="1">
      <alignment vertical="center"/>
      <protection hidden="1"/>
    </xf>
    <xf numFmtId="0" fontId="19" fillId="0" borderId="1" xfId="49" applyFont="1" applyBorder="1" applyProtection="1">
      <alignment vertical="center"/>
      <protection hidden="1"/>
    </xf>
    <xf numFmtId="0" fontId="19" fillId="0" borderId="1" xfId="49" applyFont="1" applyBorder="1" applyAlignment="1" applyProtection="1">
      <protection hidden="1"/>
    </xf>
    <xf numFmtId="0" fontId="90" fillId="0" borderId="34" xfId="49" applyFont="1" applyBorder="1" applyProtection="1">
      <alignment vertical="center"/>
      <protection hidden="1"/>
    </xf>
    <xf numFmtId="0" fontId="90" fillId="0" borderId="1" xfId="49" applyFont="1" applyBorder="1" applyAlignment="1" applyProtection="1">
      <alignment horizontal="left" vertical="top"/>
      <protection hidden="1"/>
    </xf>
    <xf numFmtId="0" fontId="90" fillId="0" borderId="2" xfId="49" applyFont="1" applyBorder="1" applyAlignment="1" applyProtection="1">
      <alignment horizontal="left" vertical="top"/>
      <protection hidden="1"/>
    </xf>
    <xf numFmtId="0" fontId="90" fillId="0" borderId="1" xfId="49" applyFont="1" applyBorder="1" applyAlignment="1" applyProtection="1">
      <protection hidden="1"/>
    </xf>
    <xf numFmtId="0" fontId="116" fillId="28" borderId="55" xfId="1" applyFont="1" applyFill="1" applyBorder="1" applyAlignment="1" applyProtection="1">
      <alignment horizontal="center" vertical="center" wrapText="1"/>
      <protection hidden="1"/>
    </xf>
    <xf numFmtId="0" fontId="116" fillId="28" borderId="57" xfId="1" applyFont="1" applyFill="1" applyBorder="1" applyAlignment="1" applyProtection="1">
      <alignment horizontal="center" vertical="center"/>
      <protection hidden="1"/>
    </xf>
    <xf numFmtId="0" fontId="104" fillId="0" borderId="0" xfId="1" applyFont="1">
      <alignment vertical="center"/>
    </xf>
    <xf numFmtId="0" fontId="93" fillId="0" borderId="0" xfId="1" applyFont="1">
      <alignment vertical="center"/>
    </xf>
    <xf numFmtId="0" fontId="93" fillId="0" borderId="0" xfId="1" applyFont="1" applyAlignment="1">
      <alignment vertical="center" wrapText="1"/>
    </xf>
    <xf numFmtId="0" fontId="47" fillId="0" borderId="0" xfId="1" applyFont="1">
      <alignment vertical="center"/>
    </xf>
    <xf numFmtId="0" fontId="108" fillId="0" borderId="0" xfId="1" applyFont="1">
      <alignment vertical="center"/>
    </xf>
    <xf numFmtId="0" fontId="109" fillId="42" borderId="1" xfId="1" applyFont="1" applyFill="1" applyBorder="1" applyAlignment="1">
      <alignment horizontal="center" vertical="center" shrinkToFit="1"/>
    </xf>
    <xf numFmtId="6" fontId="110" fillId="0" borderId="1" xfId="1" applyNumberFormat="1" applyFont="1" applyBorder="1" applyAlignment="1">
      <alignment horizontal="center" vertical="center"/>
    </xf>
    <xf numFmtId="0" fontId="109" fillId="43" borderId="1" xfId="1" applyFont="1" applyFill="1" applyBorder="1" applyAlignment="1">
      <alignment horizontal="center" vertical="center" shrinkToFit="1"/>
    </xf>
    <xf numFmtId="6" fontId="105" fillId="0" borderId="1" xfId="1" applyNumberFormat="1" applyFont="1" applyBorder="1" applyAlignment="1">
      <alignment horizontal="center" vertical="center"/>
    </xf>
    <xf numFmtId="183" fontId="104" fillId="37" borderId="1" xfId="1" applyNumberFormat="1" applyFont="1" applyFill="1" applyBorder="1" applyProtection="1">
      <alignment vertical="center"/>
      <protection hidden="1"/>
    </xf>
    <xf numFmtId="0" fontId="119" fillId="0" borderId="0" xfId="89" applyFont="1" applyAlignment="1">
      <alignment vertical="center"/>
    </xf>
    <xf numFmtId="0" fontId="120" fillId="2" borderId="0" xfId="111" applyFont="1" applyFill="1">
      <alignment vertical="center"/>
    </xf>
    <xf numFmtId="0" fontId="112" fillId="2" borderId="0" xfId="111" applyFont="1" applyFill="1">
      <alignment vertical="center"/>
    </xf>
    <xf numFmtId="0" fontId="122" fillId="27" borderId="123" xfId="49" applyFont="1" applyFill="1" applyBorder="1" applyAlignment="1" applyProtection="1">
      <alignment horizontal="center" vertical="center"/>
      <protection hidden="1"/>
    </xf>
    <xf numFmtId="3" fontId="22" fillId="0" borderId="1" xfId="111" applyNumberFormat="1" applyFont="1" applyBorder="1" applyAlignment="1">
      <alignment horizontal="right" vertical="center"/>
    </xf>
    <xf numFmtId="0" fontId="19" fillId="0" borderId="1" xfId="1" applyFont="1" applyBorder="1" applyAlignment="1" applyProtection="1">
      <alignment horizontal="center" vertical="center"/>
      <protection hidden="1"/>
    </xf>
    <xf numFmtId="0" fontId="19" fillId="0" borderId="58" xfId="1" applyFont="1" applyBorder="1" applyAlignment="1" applyProtection="1">
      <alignment horizontal="center" vertical="center"/>
      <protection hidden="1"/>
    </xf>
    <xf numFmtId="0" fontId="17" fillId="0" borderId="10" xfId="111" applyFont="1" applyBorder="1" applyAlignment="1">
      <alignment horizontal="left" vertical="center"/>
    </xf>
    <xf numFmtId="0" fontId="17" fillId="0" borderId="1" xfId="111" applyFont="1" applyBorder="1" applyAlignment="1">
      <alignment horizontal="left" vertical="center"/>
    </xf>
    <xf numFmtId="0" fontId="22" fillId="0" borderId="1" xfId="57" applyFont="1" applyBorder="1" applyAlignment="1">
      <alignment horizontal="center" vertical="center"/>
    </xf>
    <xf numFmtId="0" fontId="22" fillId="0" borderId="11" xfId="57" applyFont="1" applyBorder="1" applyAlignment="1">
      <alignment horizontal="center" vertical="center"/>
    </xf>
    <xf numFmtId="0" fontId="113" fillId="0" borderId="1" xfId="111" applyFont="1" applyBorder="1" applyAlignment="1">
      <alignment horizontal="left" vertical="center"/>
    </xf>
    <xf numFmtId="0" fontId="20" fillId="0" borderId="0" xfId="57" applyFont="1" applyAlignment="1">
      <alignment horizontal="center" vertical="center"/>
    </xf>
    <xf numFmtId="0" fontId="24" fillId="4" borderId="7" xfId="57" applyFont="1" applyFill="1" applyBorder="1" applyAlignment="1">
      <alignment horizontal="left" vertical="center"/>
    </xf>
    <xf numFmtId="0" fontId="24" fillId="4" borderId="8" xfId="57" applyFont="1" applyFill="1" applyBorder="1" applyAlignment="1">
      <alignment horizontal="left" vertical="center"/>
    </xf>
    <xf numFmtId="0" fontId="24" fillId="4" borderId="8" xfId="57" applyFont="1" applyFill="1" applyBorder="1" applyAlignment="1">
      <alignment horizontal="center" vertical="center"/>
    </xf>
    <xf numFmtId="0" fontId="24" fillId="4" borderId="9" xfId="57" applyFont="1" applyFill="1" applyBorder="1" applyAlignment="1">
      <alignment horizontal="center" vertical="center"/>
    </xf>
    <xf numFmtId="182" fontId="24" fillId="0" borderId="21" xfId="111" applyNumberFormat="1" applyFont="1" applyBorder="1" applyAlignment="1" applyProtection="1">
      <alignment horizontal="center" vertical="center"/>
      <protection locked="0"/>
    </xf>
    <xf numFmtId="0" fontId="97" fillId="0" borderId="2" xfId="89" applyFont="1" applyBorder="1" applyAlignment="1" applyProtection="1">
      <alignment horizontal="left" vertical="center"/>
      <protection locked="0"/>
    </xf>
    <xf numFmtId="0" fontId="22" fillId="0" borderId="77" xfId="1" applyFont="1" applyBorder="1" applyAlignment="1" applyProtection="1">
      <alignment horizontal="left" vertical="center"/>
      <protection locked="0"/>
    </xf>
    <xf numFmtId="0" fontId="22" fillId="0" borderId="20" xfId="1" applyFont="1" applyBorder="1" applyAlignment="1" applyProtection="1">
      <alignment horizontal="left" vertical="center"/>
      <protection locked="0"/>
    </xf>
    <xf numFmtId="0" fontId="24" fillId="36" borderId="74" xfId="57" applyFont="1" applyFill="1" applyBorder="1" applyAlignment="1">
      <alignment horizontal="center" vertical="center"/>
    </xf>
    <xf numFmtId="0" fontId="24" fillId="36" borderId="75" xfId="57" applyFont="1" applyFill="1" applyBorder="1" applyAlignment="1">
      <alignment horizontal="center" vertical="center"/>
    </xf>
    <xf numFmtId="0" fontId="22" fillId="0" borderId="76" xfId="1" applyFont="1" applyBorder="1" applyAlignment="1" applyProtection="1">
      <alignment horizontal="center" vertical="center"/>
      <protection locked="0"/>
    </xf>
    <xf numFmtId="0" fontId="22" fillId="0" borderId="78" xfId="1" applyFont="1" applyBorder="1" applyAlignment="1" applyProtection="1">
      <alignment horizontal="center" vertical="center"/>
      <protection locked="0"/>
    </xf>
    <xf numFmtId="0" fontId="22" fillId="0" borderId="79" xfId="1" applyFont="1" applyBorder="1" applyAlignment="1" applyProtection="1">
      <alignment horizontal="center" vertical="center"/>
      <protection locked="0"/>
    </xf>
    <xf numFmtId="0" fontId="24" fillId="30" borderId="16" xfId="57" applyFont="1" applyFill="1" applyBorder="1" applyAlignment="1">
      <alignment horizontal="left" vertical="center"/>
    </xf>
    <xf numFmtId="0" fontId="24" fillId="30" borderId="17" xfId="57" applyFont="1" applyFill="1" applyBorder="1" applyAlignment="1">
      <alignment horizontal="left" vertical="center"/>
    </xf>
    <xf numFmtId="0" fontId="24" fillId="30" borderId="18" xfId="57" applyFont="1" applyFill="1" applyBorder="1" applyAlignment="1">
      <alignment horizontal="left" vertical="center"/>
    </xf>
    <xf numFmtId="0" fontId="17" fillId="0" borderId="13" xfId="111" applyFont="1" applyBorder="1" applyAlignment="1">
      <alignment horizontal="left" vertical="center"/>
    </xf>
    <xf numFmtId="0" fontId="17" fillId="0" borderId="14" xfId="111" applyFont="1" applyBorder="1" applyAlignment="1">
      <alignment horizontal="left" vertical="center"/>
    </xf>
    <xf numFmtId="0" fontId="22" fillId="0" borderId="14" xfId="57" applyFont="1" applyBorder="1" applyAlignment="1">
      <alignment horizontal="center" vertical="center"/>
    </xf>
    <xf numFmtId="0" fontId="22" fillId="0" borderId="15" xfId="57" applyFont="1" applyBorder="1" applyAlignment="1">
      <alignment horizontal="center" vertical="center"/>
    </xf>
    <xf numFmtId="0" fontId="24" fillId="30" borderId="16" xfId="57" applyFont="1" applyFill="1" applyBorder="1" applyAlignment="1">
      <alignment horizontal="left" vertical="center" wrapText="1"/>
    </xf>
    <xf numFmtId="0" fontId="24" fillId="30" borderId="17" xfId="57" applyFont="1" applyFill="1" applyBorder="1" applyAlignment="1">
      <alignment horizontal="left" vertical="center" wrapText="1"/>
    </xf>
    <xf numFmtId="0" fontId="24" fillId="30" borderId="18" xfId="57" applyFont="1" applyFill="1" applyBorder="1" applyAlignment="1">
      <alignment horizontal="left" vertical="center" wrapText="1"/>
    </xf>
    <xf numFmtId="0" fontId="22" fillId="0" borderId="10" xfId="57" applyFont="1" applyBorder="1" applyAlignment="1">
      <alignment horizontal="left" vertical="center"/>
    </xf>
    <xf numFmtId="0" fontId="22" fillId="0" borderId="1" xfId="57" applyFont="1" applyBorder="1" applyAlignment="1">
      <alignment horizontal="left" vertical="center"/>
    </xf>
    <xf numFmtId="0" fontId="22" fillId="0" borderId="13" xfId="57" applyFont="1" applyBorder="1" applyAlignment="1">
      <alignment horizontal="left" vertical="center"/>
    </xf>
    <xf numFmtId="0" fontId="22" fillId="0" borderId="14" xfId="57" applyFont="1" applyBorder="1" applyAlignment="1">
      <alignment horizontal="left" vertical="center"/>
    </xf>
    <xf numFmtId="0" fontId="24" fillId="0" borderId="86" xfId="57" applyFont="1" applyBorder="1" applyAlignment="1">
      <alignment horizontal="center" vertical="center" shrinkToFit="1"/>
    </xf>
    <xf numFmtId="0" fontId="24" fillId="0" borderId="87" xfId="57" applyFont="1" applyBorder="1" applyAlignment="1">
      <alignment horizontal="center" vertical="center" shrinkToFit="1"/>
    </xf>
    <xf numFmtId="0" fontId="24" fillId="0" borderId="89" xfId="57" applyFont="1" applyBorder="1" applyAlignment="1">
      <alignment horizontal="center" vertical="center" shrinkToFit="1"/>
    </xf>
    <xf numFmtId="0" fontId="24" fillId="0" borderId="70" xfId="57" applyFont="1" applyBorder="1" applyAlignment="1">
      <alignment horizontal="center" vertical="center" shrinkToFit="1"/>
    </xf>
    <xf numFmtId="0" fontId="24" fillId="0" borderId="21" xfId="57" applyFont="1" applyBorder="1" applyAlignment="1">
      <alignment horizontal="center" vertical="center" shrinkToFit="1"/>
    </xf>
    <xf numFmtId="0" fontId="24" fillId="0" borderId="71" xfId="57" applyFont="1" applyBorder="1" applyAlignment="1">
      <alignment horizontal="center" vertical="center" shrinkToFit="1"/>
    </xf>
    <xf numFmtId="0" fontId="22" fillId="0" borderId="22" xfId="1" applyFont="1" applyBorder="1" applyAlignment="1" applyProtection="1">
      <alignment horizontal="center" vertical="center"/>
      <protection locked="0"/>
    </xf>
    <xf numFmtId="0" fontId="22" fillId="0" borderId="23" xfId="1" applyFont="1" applyBorder="1" applyAlignment="1" applyProtection="1">
      <alignment horizontal="center" vertical="center"/>
      <protection locked="0"/>
    </xf>
    <xf numFmtId="0" fontId="22" fillId="0" borderId="2" xfId="1" applyFont="1" applyBorder="1" applyAlignment="1" applyProtection="1">
      <alignment horizontal="left" vertical="center"/>
      <protection locked="0"/>
    </xf>
    <xf numFmtId="0" fontId="22" fillId="0" borderId="3" xfId="1" applyFont="1" applyBorder="1" applyAlignment="1" applyProtection="1">
      <alignment horizontal="left" vertical="center"/>
      <protection locked="0"/>
    </xf>
    <xf numFmtId="0" fontId="22" fillId="0" borderId="81" xfId="1" applyFont="1" applyBorder="1" applyAlignment="1" applyProtection="1">
      <alignment horizontal="left" vertical="center"/>
      <protection locked="0"/>
    </xf>
    <xf numFmtId="0" fontId="22" fillId="0" borderId="78" xfId="1" applyFont="1" applyBorder="1" applyAlignment="1" applyProtection="1">
      <alignment horizontal="left" vertical="center"/>
      <protection locked="0"/>
    </xf>
    <xf numFmtId="0" fontId="22" fillId="0" borderId="82" xfId="1" applyFont="1" applyBorder="1" applyAlignment="1" applyProtection="1">
      <alignment horizontal="left" vertical="center"/>
      <protection locked="0"/>
    </xf>
    <xf numFmtId="0" fontId="17" fillId="0" borderId="12" xfId="57" applyFont="1" applyBorder="1" applyAlignment="1">
      <alignment horizontal="left" vertical="center" shrinkToFit="1"/>
    </xf>
    <xf numFmtId="0" fontId="17" fillId="0" borderId="38" xfId="57" applyFont="1" applyBorder="1" applyAlignment="1">
      <alignment horizontal="left" vertical="center" shrinkToFit="1"/>
    </xf>
    <xf numFmtId="0" fontId="17" fillId="0" borderId="3" xfId="57" applyFont="1" applyBorder="1" applyAlignment="1">
      <alignment horizontal="left" vertical="center" shrinkToFit="1"/>
    </xf>
    <xf numFmtId="0" fontId="17" fillId="0" borderId="12" xfId="57" applyFont="1" applyBorder="1" applyAlignment="1">
      <alignment horizontal="left" vertical="center"/>
    </xf>
    <xf numFmtId="0" fontId="17" fillId="0" borderId="38" xfId="57" applyFont="1" applyBorder="1" applyAlignment="1">
      <alignment horizontal="left" vertical="center"/>
    </xf>
    <xf numFmtId="0" fontId="17" fillId="0" borderId="3" xfId="57" applyFont="1" applyBorder="1" applyAlignment="1">
      <alignment horizontal="left" vertical="center"/>
    </xf>
    <xf numFmtId="0" fontId="24" fillId="0" borderId="90" xfId="57" applyFont="1" applyBorder="1" applyAlignment="1">
      <alignment horizontal="center" vertical="center"/>
    </xf>
    <xf numFmtId="0" fontId="24" fillId="0" borderId="91" xfId="57" applyFont="1" applyBorder="1" applyAlignment="1">
      <alignment horizontal="center" vertical="center"/>
    </xf>
    <xf numFmtId="0" fontId="24" fillId="0" borderId="92" xfId="57" applyFont="1" applyBorder="1" applyAlignment="1">
      <alignment horizontal="center" vertical="center"/>
    </xf>
    <xf numFmtId="0" fontId="24" fillId="0" borderId="72" xfId="57" applyFont="1" applyBorder="1" applyAlignment="1">
      <alignment horizontal="center" vertical="center"/>
    </xf>
    <xf numFmtId="0" fontId="24" fillId="0" borderId="0" xfId="57" applyFont="1" applyAlignment="1">
      <alignment horizontal="center" vertical="center"/>
    </xf>
    <xf numFmtId="0" fontId="24" fillId="0" borderId="73" xfId="57" applyFont="1" applyBorder="1" applyAlignment="1">
      <alignment horizontal="center" vertical="center"/>
    </xf>
    <xf numFmtId="0" fontId="24" fillId="0" borderId="70" xfId="57" applyFont="1" applyBorder="1" applyAlignment="1">
      <alignment horizontal="center" vertical="center"/>
    </xf>
    <xf numFmtId="0" fontId="24" fillId="0" borderId="21" xfId="57" applyFont="1" applyBorder="1" applyAlignment="1">
      <alignment horizontal="center" vertical="center"/>
    </xf>
    <xf numFmtId="0" fontId="24" fillId="0" borderId="71" xfId="57" applyFont="1" applyBorder="1" applyAlignment="1">
      <alignment horizontal="center" vertical="center"/>
    </xf>
    <xf numFmtId="0" fontId="22" fillId="0" borderId="0" xfId="57" applyFont="1" applyAlignment="1">
      <alignment horizontal="center" vertical="center"/>
    </xf>
    <xf numFmtId="0" fontId="24" fillId="0" borderId="0" xfId="57" applyFont="1" applyAlignment="1">
      <alignment horizontal="left" vertical="center"/>
    </xf>
    <xf numFmtId="0" fontId="24" fillId="36" borderId="7" xfId="57" applyFont="1" applyFill="1" applyBorder="1" applyAlignment="1">
      <alignment horizontal="center" vertical="center"/>
    </xf>
    <xf numFmtId="0" fontId="24" fillId="36" borderId="8" xfId="57" applyFont="1" applyFill="1" applyBorder="1" applyAlignment="1">
      <alignment horizontal="center" vertical="center"/>
    </xf>
    <xf numFmtId="0" fontId="24" fillId="36" borderId="10" xfId="57" applyFont="1" applyFill="1" applyBorder="1" applyAlignment="1">
      <alignment horizontal="center" vertical="center"/>
    </xf>
    <xf numFmtId="0" fontId="24" fillId="36" borderId="1" xfId="57" applyFont="1" applyFill="1" applyBorder="1" applyAlignment="1">
      <alignment horizontal="center" vertical="center"/>
    </xf>
    <xf numFmtId="0" fontId="22" fillId="0" borderId="4" xfId="1" applyFont="1" applyBorder="1" applyProtection="1">
      <alignment vertical="center"/>
      <protection locked="0"/>
    </xf>
    <xf numFmtId="0" fontId="22" fillId="0" borderId="5" xfId="1" applyFont="1" applyBorder="1" applyProtection="1">
      <alignment vertical="center"/>
      <protection locked="0"/>
    </xf>
    <xf numFmtId="0" fontId="22" fillId="0" borderId="19" xfId="1" applyFont="1" applyBorder="1" applyProtection="1">
      <alignment vertical="center"/>
      <protection locked="0"/>
    </xf>
    <xf numFmtId="0" fontId="24" fillId="36" borderId="10" xfId="57" applyFont="1" applyFill="1" applyBorder="1" applyAlignment="1">
      <alignment horizontal="center" vertical="center" wrapText="1"/>
    </xf>
    <xf numFmtId="0" fontId="22" fillId="0" borderId="4" xfId="1" applyFont="1" applyBorder="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19" xfId="1" applyFont="1" applyBorder="1" applyAlignment="1" applyProtection="1">
      <alignment horizontal="left" vertical="center"/>
      <protection locked="0"/>
    </xf>
    <xf numFmtId="0" fontId="24" fillId="36" borderId="12" xfId="57" applyFont="1" applyFill="1" applyBorder="1" applyAlignment="1">
      <alignment horizontal="center" vertical="center" shrinkToFit="1"/>
    </xf>
    <xf numFmtId="0" fontId="24" fillId="36" borderId="3" xfId="57" applyFont="1" applyFill="1" applyBorder="1" applyAlignment="1">
      <alignment horizontal="center" vertical="center" shrinkToFit="1"/>
    </xf>
    <xf numFmtId="0" fontId="100" fillId="0" borderId="0" xfId="111" applyFont="1" applyAlignment="1">
      <alignment horizontal="left" vertical="center" shrinkToFit="1"/>
    </xf>
    <xf numFmtId="0" fontId="102" fillId="0" borderId="0" xfId="0" applyFont="1" applyAlignment="1">
      <alignment horizontal="left" vertical="center" wrapText="1"/>
    </xf>
    <xf numFmtId="0" fontId="22" fillId="0" borderId="83" xfId="1" applyFont="1" applyBorder="1" applyAlignment="1" applyProtection="1">
      <alignment horizontal="left" vertical="center" wrapText="1"/>
      <protection locked="0"/>
    </xf>
    <xf numFmtId="0" fontId="22" fillId="0" borderId="84" xfId="1" applyFont="1" applyBorder="1" applyAlignment="1" applyProtection="1">
      <alignment horizontal="left" vertical="center" wrapText="1"/>
      <protection locked="0"/>
    </xf>
    <xf numFmtId="0" fontId="22" fillId="0" borderId="85" xfId="1" applyFont="1" applyBorder="1" applyAlignment="1" applyProtection="1">
      <alignment horizontal="left" vertical="center" wrapText="1"/>
      <protection locked="0"/>
    </xf>
    <xf numFmtId="0" fontId="98" fillId="0" borderId="0" xfId="0" applyFont="1" applyAlignment="1">
      <alignment horizontal="left" vertical="center" wrapText="1"/>
    </xf>
    <xf numFmtId="0" fontId="24" fillId="0" borderId="0" xfId="111" applyFont="1" applyAlignment="1">
      <alignment horizontal="left" vertical="center"/>
    </xf>
    <xf numFmtId="0" fontId="24" fillId="36" borderId="13" xfId="57" applyFont="1" applyFill="1" applyBorder="1" applyAlignment="1">
      <alignment horizontal="center" vertical="center" wrapText="1" shrinkToFit="1"/>
    </xf>
    <xf numFmtId="0" fontId="24" fillId="36" borderId="14" xfId="57" applyFont="1" applyFill="1" applyBorder="1" applyAlignment="1">
      <alignment horizontal="center" vertical="center" shrinkToFit="1"/>
    </xf>
    <xf numFmtId="0" fontId="16" fillId="0" borderId="1" xfId="0" applyFont="1" applyBorder="1" applyAlignment="1" applyProtection="1">
      <alignment horizontal="center" vertical="center"/>
      <protection hidden="1"/>
    </xf>
    <xf numFmtId="0" fontId="90" fillId="4" borderId="0" xfId="1" applyFont="1" applyFill="1" applyAlignment="1">
      <alignment horizontal="left" vertical="center"/>
    </xf>
    <xf numFmtId="0" fontId="91" fillId="35" borderId="1" xfId="1" applyFont="1" applyFill="1" applyBorder="1" applyAlignment="1" applyProtection="1">
      <alignment horizontal="center" vertical="center"/>
      <protection hidden="1"/>
    </xf>
    <xf numFmtId="0" fontId="117" fillId="0" borderId="2" xfId="89" applyFont="1" applyBorder="1" applyAlignment="1">
      <alignment horizontal="left" vertical="center"/>
    </xf>
    <xf numFmtId="0" fontId="117" fillId="0" borderId="38" xfId="89" applyFont="1" applyBorder="1" applyAlignment="1">
      <alignment horizontal="left" vertical="center"/>
    </xf>
    <xf numFmtId="0" fontId="117" fillId="0" borderId="3" xfId="89" applyFont="1" applyBorder="1" applyAlignment="1">
      <alignment horizontal="left" vertical="center"/>
    </xf>
    <xf numFmtId="0" fontId="93" fillId="0" borderId="121" xfId="1" applyFont="1" applyBorder="1" applyAlignment="1">
      <alignment horizontal="center" vertical="center"/>
    </xf>
    <xf numFmtId="0" fontId="108" fillId="0" borderId="5" xfId="1" applyFont="1" applyBorder="1" applyAlignment="1">
      <alignment horizontal="center" vertical="center"/>
    </xf>
    <xf numFmtId="176" fontId="16" fillId="35" borderId="1" xfId="0" applyNumberFormat="1" applyFont="1" applyFill="1" applyBorder="1" applyAlignment="1" applyProtection="1">
      <alignment horizontal="center" vertical="center" wrapText="1"/>
      <protection hidden="1"/>
    </xf>
    <xf numFmtId="176" fontId="81" fillId="0" borderId="1" xfId="0" applyNumberFormat="1" applyFont="1" applyBorder="1" applyAlignment="1" applyProtection="1">
      <alignment horizontal="left" vertical="center" wrapText="1"/>
      <protection hidden="1"/>
    </xf>
    <xf numFmtId="0" fontId="91" fillId="27" borderId="55" xfId="49" applyFont="1" applyFill="1" applyBorder="1" applyAlignment="1" applyProtection="1">
      <alignment horizontal="center" vertical="center" wrapText="1"/>
      <protection hidden="1"/>
    </xf>
    <xf numFmtId="0" fontId="91" fillId="27" borderId="55" xfId="49" applyFont="1" applyFill="1" applyBorder="1" applyAlignment="1" applyProtection="1">
      <alignment horizontal="center" vertical="center"/>
      <protection hidden="1"/>
    </xf>
    <xf numFmtId="0" fontId="91" fillId="27" borderId="57" xfId="49" applyFont="1" applyFill="1" applyBorder="1" applyAlignment="1" applyProtection="1">
      <alignment horizontal="center" vertical="center"/>
      <protection hidden="1"/>
    </xf>
    <xf numFmtId="0" fontId="90" fillId="0" borderId="1" xfId="1" applyFont="1" applyBorder="1" applyAlignment="1" applyProtection="1">
      <alignment horizontal="left" vertical="center"/>
      <protection hidden="1"/>
    </xf>
    <xf numFmtId="0" fontId="105" fillId="4" borderId="109" xfId="1" applyFont="1" applyFill="1" applyBorder="1" applyAlignment="1">
      <alignment horizontal="left" vertical="center" shrinkToFit="1"/>
    </xf>
    <xf numFmtId="0" fontId="105" fillId="4" borderId="110" xfId="1" applyFont="1" applyFill="1" applyBorder="1" applyAlignment="1">
      <alignment horizontal="left" vertical="center" shrinkToFit="1"/>
    </xf>
    <xf numFmtId="0" fontId="105" fillId="4" borderId="111" xfId="1" applyFont="1" applyFill="1" applyBorder="1" applyAlignment="1">
      <alignment horizontal="left" vertical="center" shrinkToFit="1"/>
    </xf>
    <xf numFmtId="0" fontId="91" fillId="35" borderId="2" xfId="1" applyFont="1" applyFill="1" applyBorder="1" applyAlignment="1" applyProtection="1">
      <alignment horizontal="left" vertical="center"/>
      <protection hidden="1"/>
    </xf>
    <xf numFmtId="0" fontId="91" fillId="35" borderId="38" xfId="1" applyFont="1" applyFill="1" applyBorder="1" applyAlignment="1" applyProtection="1">
      <alignment horizontal="left" vertical="center"/>
      <protection hidden="1"/>
    </xf>
    <xf numFmtId="0" fontId="91" fillId="35" borderId="3" xfId="1" applyFont="1" applyFill="1" applyBorder="1" applyAlignment="1" applyProtection="1">
      <alignment horizontal="left" vertical="center"/>
      <protection hidden="1"/>
    </xf>
    <xf numFmtId="0" fontId="94" fillId="40" borderId="119" xfId="1" applyFont="1" applyFill="1" applyBorder="1" applyAlignment="1">
      <alignment horizontal="center" vertical="center" wrapText="1"/>
    </xf>
    <xf numFmtId="0" fontId="94" fillId="40" borderId="120" xfId="1" applyFont="1" applyFill="1" applyBorder="1" applyAlignment="1">
      <alignment horizontal="center" vertical="center" wrapText="1"/>
    </xf>
    <xf numFmtId="0" fontId="94" fillId="40" borderId="4" xfId="1" applyFont="1" applyFill="1" applyBorder="1" applyAlignment="1">
      <alignment horizontal="center" vertical="center" wrapText="1"/>
    </xf>
    <xf numFmtId="0" fontId="94" fillId="40" borderId="88" xfId="1" applyFont="1" applyFill="1" applyBorder="1" applyAlignment="1">
      <alignment horizontal="center" vertical="center" wrapText="1"/>
    </xf>
    <xf numFmtId="0" fontId="66" fillId="0" borderId="2" xfId="89" applyBorder="1" applyAlignment="1">
      <alignment horizontal="left" vertical="center"/>
    </xf>
    <xf numFmtId="0" fontId="66" fillId="0" borderId="38" xfId="89" applyBorder="1" applyAlignment="1">
      <alignment horizontal="left" vertical="center"/>
    </xf>
    <xf numFmtId="0" fontId="66" fillId="0" borderId="3" xfId="89" applyBorder="1" applyAlignment="1">
      <alignment horizontal="left" vertical="center"/>
    </xf>
    <xf numFmtId="179" fontId="91" fillId="37" borderId="66" xfId="1" applyNumberFormat="1" applyFont="1" applyFill="1" applyBorder="1" applyAlignment="1" applyProtection="1">
      <alignment horizontal="center" vertical="center"/>
      <protection hidden="1"/>
    </xf>
    <xf numFmtId="179" fontId="91" fillId="37" borderId="34" xfId="1" applyNumberFormat="1" applyFont="1" applyFill="1" applyBorder="1" applyAlignment="1" applyProtection="1">
      <alignment horizontal="center" vertical="center"/>
      <protection hidden="1"/>
    </xf>
    <xf numFmtId="179" fontId="91" fillId="38" borderId="66" xfId="1" applyNumberFormat="1" applyFont="1" applyFill="1" applyBorder="1" applyAlignment="1" applyProtection="1">
      <alignment horizontal="center" vertical="center"/>
      <protection hidden="1"/>
    </xf>
    <xf numFmtId="179" fontId="91" fillId="38" borderId="34" xfId="1" applyNumberFormat="1" applyFont="1" applyFill="1" applyBorder="1" applyAlignment="1" applyProtection="1">
      <alignment horizontal="center" vertical="center"/>
      <protection hidden="1"/>
    </xf>
    <xf numFmtId="0" fontId="110" fillId="0" borderId="2" xfId="0" applyFont="1" applyBorder="1" applyAlignment="1">
      <alignment horizontal="center" vertical="center" shrinkToFit="1"/>
    </xf>
    <xf numFmtId="0" fontId="110" fillId="0" borderId="38" xfId="0" applyFont="1" applyBorder="1" applyAlignment="1">
      <alignment horizontal="center" vertical="center" shrinkToFit="1"/>
    </xf>
    <xf numFmtId="0" fontId="110" fillId="0" borderId="3" xfId="0" applyFont="1" applyBorder="1" applyAlignment="1">
      <alignment horizontal="center" vertical="center" shrinkToFit="1"/>
    </xf>
    <xf numFmtId="0" fontId="105" fillId="0" borderId="2" xfId="0" applyFont="1" applyBorder="1" applyAlignment="1">
      <alignment horizontal="center" vertical="center" shrinkToFit="1"/>
    </xf>
    <xf numFmtId="0" fontId="105" fillId="0" borderId="38" xfId="0" applyFont="1" applyBorder="1" applyAlignment="1">
      <alignment horizontal="center" vertical="center" shrinkToFit="1"/>
    </xf>
    <xf numFmtId="0" fontId="105" fillId="0" borderId="3" xfId="0" applyFont="1" applyBorder="1" applyAlignment="1">
      <alignment horizontal="center" vertical="center" shrinkToFit="1"/>
    </xf>
    <xf numFmtId="0" fontId="88" fillId="0" borderId="0" xfId="1" applyFont="1" applyAlignment="1" applyProtection="1">
      <alignment horizontal="center" vertical="center"/>
      <protection hidden="1"/>
    </xf>
    <xf numFmtId="0" fontId="93" fillId="40" borderId="7" xfId="1" applyFont="1" applyFill="1" applyBorder="1" applyAlignment="1" applyProtection="1">
      <alignment horizontal="left" vertical="center"/>
      <protection hidden="1"/>
    </xf>
    <xf numFmtId="0" fontId="93" fillId="40" borderId="8" xfId="1" applyFont="1" applyFill="1" applyBorder="1" applyAlignment="1" applyProtection="1">
      <alignment horizontal="left" vertical="center"/>
      <protection hidden="1"/>
    </xf>
    <xf numFmtId="0" fontId="91" fillId="40" borderId="8" xfId="1" applyFont="1" applyFill="1" applyBorder="1" applyAlignment="1" applyProtection="1">
      <alignment horizontal="center" vertical="center"/>
      <protection hidden="1"/>
    </xf>
    <xf numFmtId="0" fontId="91" fillId="40" borderId="9" xfId="1" applyFont="1" applyFill="1" applyBorder="1" applyAlignment="1" applyProtection="1">
      <alignment horizontal="center" vertical="center"/>
      <protection hidden="1"/>
    </xf>
    <xf numFmtId="0" fontId="95" fillId="0" borderId="10" xfId="1" applyFont="1" applyBorder="1" applyAlignment="1" applyProtection="1">
      <alignment horizontal="left" vertical="center"/>
      <protection hidden="1"/>
    </xf>
    <xf numFmtId="0" fontId="95" fillId="0" borderId="1" xfId="1" applyFont="1" applyBorder="1" applyAlignment="1" applyProtection="1">
      <alignment horizontal="left" vertical="center"/>
      <protection hidden="1"/>
    </xf>
    <xf numFmtId="0" fontId="91" fillId="0" borderId="1" xfId="1" applyFont="1" applyBorder="1" applyAlignment="1" applyProtection="1">
      <alignment horizontal="center" vertical="center"/>
      <protection hidden="1"/>
    </xf>
    <xf numFmtId="0" fontId="91" fillId="0" borderId="11" xfId="1" applyFont="1" applyBorder="1" applyAlignment="1" applyProtection="1">
      <alignment horizontal="center" vertical="center"/>
      <protection hidden="1"/>
    </xf>
    <xf numFmtId="182" fontId="91" fillId="0" borderId="21" xfId="111" applyNumberFormat="1" applyFont="1" applyBorder="1" applyAlignment="1" applyProtection="1">
      <alignment horizontal="center" vertical="center"/>
      <protection hidden="1"/>
    </xf>
    <xf numFmtId="0" fontId="90" fillId="0" borderId="0" xfId="1" applyFont="1" applyAlignment="1" applyProtection="1">
      <alignment horizontal="center" vertical="center"/>
      <protection hidden="1"/>
    </xf>
    <xf numFmtId="0" fontId="90" fillId="0" borderId="0" xfId="1" applyFont="1" applyAlignment="1" applyProtection="1">
      <alignment horizontal="left" vertical="center"/>
      <protection hidden="1"/>
    </xf>
    <xf numFmtId="0" fontId="91" fillId="35" borderId="1" xfId="57" applyFont="1" applyFill="1" applyBorder="1" applyAlignment="1" applyProtection="1">
      <alignment horizontal="center" vertical="center" shrinkToFit="1"/>
      <protection hidden="1"/>
    </xf>
    <xf numFmtId="0" fontId="91" fillId="35" borderId="1" xfId="57" applyFont="1" applyFill="1" applyBorder="1" applyAlignment="1" applyProtection="1">
      <alignment horizontal="center" vertical="center"/>
      <protection hidden="1"/>
    </xf>
    <xf numFmtId="0" fontId="90" fillId="36" borderId="2" xfId="1" applyFont="1" applyFill="1" applyBorder="1" applyAlignment="1" applyProtection="1">
      <alignment horizontal="center" vertical="center"/>
      <protection hidden="1"/>
    </xf>
    <xf numFmtId="0" fontId="90" fillId="36" borderId="77" xfId="1" applyFont="1" applyFill="1" applyBorder="1" applyAlignment="1" applyProtection="1">
      <alignment horizontal="center" vertical="center"/>
      <protection hidden="1"/>
    </xf>
    <xf numFmtId="0" fontId="90" fillId="36" borderId="3" xfId="1" applyFont="1" applyFill="1" applyBorder="1" applyAlignment="1" applyProtection="1">
      <alignment horizontal="center" vertical="center"/>
      <protection hidden="1"/>
    </xf>
    <xf numFmtId="0" fontId="90" fillId="0" borderId="1" xfId="1" applyFont="1" applyBorder="1" applyProtection="1">
      <alignment vertical="center"/>
      <protection hidden="1"/>
    </xf>
    <xf numFmtId="0" fontId="91" fillId="35" borderId="1" xfId="57" applyFont="1" applyFill="1" applyBorder="1" applyAlignment="1" applyProtection="1">
      <alignment horizontal="center" vertical="center" wrapText="1"/>
      <protection hidden="1"/>
    </xf>
    <xf numFmtId="0" fontId="106" fillId="27" borderId="124" xfId="49" applyFont="1" applyFill="1" applyBorder="1" applyAlignment="1" applyProtection="1">
      <alignment horizontal="center" vertical="center" wrapText="1"/>
      <protection hidden="1"/>
    </xf>
    <xf numFmtId="0" fontId="106" fillId="27" borderId="124" xfId="49" applyFont="1" applyFill="1" applyBorder="1" applyAlignment="1" applyProtection="1">
      <alignment horizontal="center" vertical="center"/>
      <protection hidden="1"/>
    </xf>
    <xf numFmtId="0" fontId="106" fillId="27" borderId="125" xfId="49" applyFont="1" applyFill="1" applyBorder="1" applyAlignment="1" applyProtection="1">
      <alignment horizontal="center" vertical="center"/>
      <protection hidden="1"/>
    </xf>
    <xf numFmtId="0" fontId="121" fillId="0" borderId="10" xfId="111" applyFont="1" applyBorder="1" applyAlignment="1" applyProtection="1">
      <alignment horizontal="left" vertical="center" shrinkToFit="1"/>
      <protection hidden="1"/>
    </xf>
    <xf numFmtId="0" fontId="121" fillId="0" borderId="1" xfId="111" applyFont="1" applyBorder="1" applyAlignment="1" applyProtection="1">
      <alignment horizontal="left" vertical="center" shrinkToFit="1"/>
      <protection hidden="1"/>
    </xf>
    <xf numFmtId="0" fontId="121" fillId="0" borderId="10" xfId="111" applyFont="1" applyBorder="1" applyAlignment="1" applyProtection="1">
      <alignment horizontal="left" vertical="center"/>
      <protection hidden="1"/>
    </xf>
    <xf numFmtId="0" fontId="121" fillId="0" borderId="1" xfId="111" applyFont="1" applyBorder="1" applyAlignment="1" applyProtection="1">
      <alignment horizontal="left" vertical="center"/>
      <protection hidden="1"/>
    </xf>
    <xf numFmtId="0" fontId="121" fillId="0" borderId="13" xfId="111" applyFont="1" applyBorder="1" applyAlignment="1" applyProtection="1">
      <alignment horizontal="left" vertical="center"/>
      <protection hidden="1"/>
    </xf>
    <xf numFmtId="0" fontId="121" fillId="0" borderId="14" xfId="111" applyFont="1" applyBorder="1" applyAlignment="1" applyProtection="1">
      <alignment horizontal="left" vertical="center"/>
      <protection hidden="1"/>
    </xf>
    <xf numFmtId="0" fontId="91" fillId="27" borderId="35" xfId="49" applyFont="1" applyFill="1" applyBorder="1" applyAlignment="1" applyProtection="1">
      <alignment horizontal="right" vertical="center"/>
      <protection hidden="1"/>
    </xf>
    <xf numFmtId="0" fontId="91" fillId="27" borderId="55" xfId="49" applyFont="1" applyFill="1" applyBorder="1" applyAlignment="1" applyProtection="1">
      <alignment horizontal="right" vertical="center"/>
      <protection hidden="1"/>
    </xf>
    <xf numFmtId="0" fontId="91" fillId="27" borderId="37" xfId="49" applyFont="1" applyFill="1" applyBorder="1" applyAlignment="1" applyProtection="1">
      <alignment horizontal="right" vertical="center"/>
      <protection hidden="1"/>
    </xf>
    <xf numFmtId="0" fontId="104" fillId="35" borderId="115" xfId="1" applyFont="1" applyFill="1" applyBorder="1" applyAlignment="1">
      <alignment horizontal="center" vertical="center"/>
    </xf>
    <xf numFmtId="0" fontId="104" fillId="35" borderId="6" xfId="1" applyFont="1" applyFill="1" applyBorder="1" applyAlignment="1">
      <alignment horizontal="center" vertical="center"/>
    </xf>
    <xf numFmtId="0" fontId="104" fillId="35" borderId="106" xfId="1" applyFont="1" applyFill="1" applyBorder="1" applyAlignment="1">
      <alignment horizontal="center" vertical="center"/>
    </xf>
    <xf numFmtId="0" fontId="104" fillId="35" borderId="107" xfId="1" applyFont="1" applyFill="1" applyBorder="1" applyAlignment="1">
      <alignment horizontal="center" vertical="center"/>
    </xf>
    <xf numFmtId="0" fontId="107" fillId="0" borderId="4" xfId="1" applyFont="1" applyBorder="1" applyAlignment="1">
      <alignment horizontal="left" vertical="center" shrinkToFit="1"/>
    </xf>
    <xf numFmtId="0" fontId="107" fillId="0" borderId="5" xfId="1" applyFont="1" applyBorder="1" applyAlignment="1">
      <alignment horizontal="left" vertical="center" shrinkToFit="1"/>
    </xf>
    <xf numFmtId="0" fontId="107" fillId="0" borderId="116" xfId="1" applyFont="1" applyBorder="1" applyAlignment="1">
      <alignment horizontal="left" vertical="center" shrinkToFit="1"/>
    </xf>
    <xf numFmtId="0" fontId="19" fillId="2" borderId="2" xfId="50" applyNumberFormat="1" applyFont="1" applyFill="1" applyBorder="1" applyAlignment="1" applyProtection="1">
      <alignment horizontal="center" vertical="center"/>
      <protection hidden="1"/>
    </xf>
    <xf numFmtId="0" fontId="19" fillId="2" borderId="3" xfId="50" applyNumberFormat="1" applyFont="1" applyFill="1" applyBorder="1" applyAlignment="1" applyProtection="1">
      <alignment horizontal="center" vertical="center"/>
      <protection hidden="1"/>
    </xf>
    <xf numFmtId="0" fontId="103" fillId="2" borderId="96" xfId="1" applyFont="1" applyFill="1" applyBorder="1" applyAlignment="1">
      <alignment horizontal="center" vertical="center"/>
    </xf>
    <xf numFmtId="0" fontId="103" fillId="2" borderId="97" xfId="1" applyFont="1" applyFill="1" applyBorder="1" applyAlignment="1">
      <alignment horizontal="center" vertical="center"/>
    </xf>
    <xf numFmtId="0" fontId="104" fillId="35" borderId="96" xfId="1" applyFont="1" applyFill="1" applyBorder="1" applyAlignment="1">
      <alignment horizontal="center" vertical="center"/>
    </xf>
    <xf numFmtId="0" fontId="104" fillId="35" borderId="97" xfId="1" applyFont="1" applyFill="1" applyBorder="1" applyAlignment="1">
      <alignment horizontal="center" vertical="center"/>
    </xf>
    <xf numFmtId="0" fontId="104" fillId="40" borderId="96" xfId="1" applyFont="1" applyFill="1" applyBorder="1" applyAlignment="1">
      <alignment horizontal="center" vertical="center"/>
    </xf>
    <xf numFmtId="0" fontId="104" fillId="40" borderId="97" xfId="1" applyFont="1" applyFill="1" applyBorder="1" applyAlignment="1">
      <alignment horizontal="center" vertical="center"/>
    </xf>
    <xf numFmtId="0" fontId="104" fillId="40" borderId="106" xfId="1" applyFont="1" applyFill="1" applyBorder="1" applyAlignment="1">
      <alignment horizontal="center" vertical="center"/>
    </xf>
    <xf numFmtId="0" fontId="104" fillId="40" borderId="107" xfId="1" applyFont="1" applyFill="1" applyBorder="1" applyAlignment="1">
      <alignment horizontal="center" vertical="center"/>
    </xf>
    <xf numFmtId="0" fontId="105" fillId="40" borderId="99" xfId="1" applyFont="1" applyFill="1" applyBorder="1" applyAlignment="1">
      <alignment horizontal="left" vertical="center" wrapText="1" shrinkToFit="1"/>
    </xf>
    <xf numFmtId="0" fontId="105" fillId="40" borderId="100" xfId="1" applyFont="1" applyFill="1" applyBorder="1" applyAlignment="1">
      <alignment horizontal="left" vertical="center" shrinkToFit="1"/>
    </xf>
    <xf numFmtId="0" fontId="105" fillId="40" borderId="101" xfId="1" applyFont="1" applyFill="1" applyBorder="1" applyAlignment="1">
      <alignment horizontal="left" vertical="center" shrinkToFit="1"/>
    </xf>
    <xf numFmtId="0" fontId="105" fillId="40" borderId="112" xfId="1" applyFont="1" applyFill="1" applyBorder="1" applyAlignment="1">
      <alignment horizontal="left" vertical="center" shrinkToFit="1"/>
    </xf>
    <xf numFmtId="0" fontId="105" fillId="40" borderId="113" xfId="1" applyFont="1" applyFill="1" applyBorder="1" applyAlignment="1">
      <alignment horizontal="left" vertical="center" shrinkToFit="1"/>
    </xf>
    <xf numFmtId="0" fontId="105" fillId="40" borderId="114" xfId="1" applyFont="1" applyFill="1" applyBorder="1" applyAlignment="1">
      <alignment horizontal="left" vertical="center" shrinkToFit="1"/>
    </xf>
    <xf numFmtId="0" fontId="90" fillId="0" borderId="1" xfId="1" applyFont="1" applyBorder="1" applyAlignment="1" applyProtection="1">
      <alignment horizontal="center" vertical="center"/>
      <protection hidden="1"/>
    </xf>
    <xf numFmtId="0" fontId="91" fillId="0" borderId="67" xfId="1" applyFont="1" applyBorder="1" applyAlignment="1" applyProtection="1">
      <alignment horizontal="center" vertical="center" wrapText="1"/>
      <protection hidden="1"/>
    </xf>
    <xf numFmtId="0" fontId="81" fillId="0" borderId="68" xfId="1" applyFont="1" applyBorder="1" applyAlignment="1" applyProtection="1">
      <alignment horizontal="center" vertical="center" wrapText="1"/>
      <protection hidden="1"/>
    </xf>
    <xf numFmtId="0" fontId="81" fillId="0" borderId="69" xfId="1" applyFont="1" applyBorder="1" applyAlignment="1" applyProtection="1">
      <alignment horizontal="center" vertical="center" wrapText="1"/>
      <protection hidden="1"/>
    </xf>
    <xf numFmtId="0" fontId="81" fillId="0" borderId="72" xfId="1" applyFont="1" applyBorder="1" applyAlignment="1" applyProtection="1">
      <alignment horizontal="center" vertical="center" wrapText="1"/>
      <protection hidden="1"/>
    </xf>
    <xf numFmtId="0" fontId="81" fillId="0" borderId="0" xfId="1" applyFont="1" applyAlignment="1" applyProtection="1">
      <alignment horizontal="center" vertical="center" wrapText="1"/>
      <protection hidden="1"/>
    </xf>
    <xf numFmtId="0" fontId="81" fillId="0" borderId="73" xfId="1" applyFont="1" applyBorder="1" applyAlignment="1" applyProtection="1">
      <alignment horizontal="center" vertical="center" wrapText="1"/>
      <protection hidden="1"/>
    </xf>
    <xf numFmtId="0" fontId="81" fillId="0" borderId="70" xfId="1" applyFont="1" applyBorder="1" applyAlignment="1" applyProtection="1">
      <alignment horizontal="center" vertical="center" wrapText="1"/>
      <protection hidden="1"/>
    </xf>
    <xf numFmtId="0" fontId="81" fillId="0" borderId="21" xfId="1" applyFont="1" applyBorder="1" applyAlignment="1" applyProtection="1">
      <alignment horizontal="center" vertical="center" wrapText="1"/>
      <protection hidden="1"/>
    </xf>
    <xf numFmtId="0" fontId="81" fillId="0" borderId="71" xfId="1" applyFont="1" applyBorder="1" applyAlignment="1" applyProtection="1">
      <alignment horizontal="center" vertical="center" wrapText="1"/>
      <protection hidden="1"/>
    </xf>
    <xf numFmtId="0" fontId="16" fillId="4" borderId="0" xfId="0" applyFont="1" applyFill="1" applyAlignment="1" applyProtection="1">
      <alignment horizontal="center" vertical="center"/>
      <protection hidden="1"/>
    </xf>
    <xf numFmtId="0" fontId="16" fillId="4" borderId="122" xfId="0" applyFont="1" applyFill="1" applyBorder="1" applyAlignment="1" applyProtection="1">
      <alignment horizontal="center" vertical="center"/>
      <protection hidden="1"/>
    </xf>
    <xf numFmtId="0" fontId="103" fillId="2" borderId="99" xfId="1" applyFont="1" applyFill="1" applyBorder="1" applyAlignment="1">
      <alignment horizontal="center" vertical="center"/>
    </xf>
    <xf numFmtId="0" fontId="103" fillId="2" borderId="100" xfId="1" applyFont="1" applyFill="1" applyBorder="1" applyAlignment="1">
      <alignment horizontal="center" vertical="center"/>
    </xf>
    <xf numFmtId="0" fontId="103" fillId="2" borderId="101" xfId="1" applyFont="1" applyFill="1" applyBorder="1" applyAlignment="1">
      <alignment horizontal="center" vertical="center"/>
    </xf>
    <xf numFmtId="0" fontId="104" fillId="0" borderId="103" xfId="1" applyFont="1" applyBorder="1" applyAlignment="1">
      <alignment horizontal="left" vertical="center" shrinkToFit="1"/>
    </xf>
    <xf numFmtId="0" fontId="104" fillId="0" borderId="104" xfId="1" applyFont="1" applyBorder="1" applyAlignment="1">
      <alignment horizontal="left" vertical="center" shrinkToFit="1"/>
    </xf>
    <xf numFmtId="0" fontId="104" fillId="0" borderId="105" xfId="1" applyFont="1" applyBorder="1" applyAlignment="1">
      <alignment horizontal="left" vertical="center" shrinkToFit="1"/>
    </xf>
    <xf numFmtId="0" fontId="116" fillId="28" borderId="35" xfId="1" applyFont="1" applyFill="1" applyBorder="1" applyAlignment="1" applyProtection="1">
      <alignment horizontal="left" vertical="center"/>
      <protection hidden="1"/>
    </xf>
    <xf numFmtId="0" fontId="116" fillId="28" borderId="55" xfId="1" applyFont="1" applyFill="1" applyBorder="1" applyAlignment="1" applyProtection="1">
      <alignment horizontal="left" vertical="center"/>
      <protection hidden="1"/>
    </xf>
    <xf numFmtId="0" fontId="93" fillId="40" borderId="16" xfId="111" applyFont="1" applyFill="1" applyBorder="1" applyAlignment="1" applyProtection="1">
      <alignment horizontal="left" vertical="center" wrapText="1"/>
      <protection hidden="1"/>
    </xf>
    <xf numFmtId="0" fontId="93" fillId="40" borderId="17" xfId="111" applyFont="1" applyFill="1" applyBorder="1" applyAlignment="1" applyProtection="1">
      <alignment horizontal="left" vertical="center" wrapText="1"/>
      <protection hidden="1"/>
    </xf>
    <xf numFmtId="0" fontId="93" fillId="40" borderId="16" xfId="111" applyFont="1" applyFill="1" applyBorder="1" applyAlignment="1" applyProtection="1">
      <alignment horizontal="left" vertical="center"/>
      <protection hidden="1"/>
    </xf>
    <xf numFmtId="0" fontId="93" fillId="40" borderId="17" xfId="111" applyFont="1" applyFill="1" applyBorder="1" applyAlignment="1" applyProtection="1">
      <alignment horizontal="left" vertical="center"/>
      <protection hidden="1"/>
    </xf>
    <xf numFmtId="0" fontId="90" fillId="0" borderId="10" xfId="1" applyFont="1" applyBorder="1" applyAlignment="1" applyProtection="1">
      <alignment horizontal="left" vertical="center"/>
      <protection hidden="1"/>
    </xf>
    <xf numFmtId="0" fontId="95" fillId="0" borderId="13" xfId="111" applyFont="1" applyBorder="1" applyAlignment="1" applyProtection="1">
      <alignment horizontal="left" vertical="center"/>
      <protection hidden="1"/>
    </xf>
    <xf numFmtId="0" fontId="95" fillId="0" borderId="14" xfId="111" applyFont="1" applyBorder="1" applyAlignment="1" applyProtection="1">
      <alignment horizontal="left" vertical="center"/>
      <protection hidden="1"/>
    </xf>
    <xf numFmtId="0" fontId="90" fillId="0" borderId="13" xfId="1" applyFont="1" applyBorder="1" applyAlignment="1" applyProtection="1">
      <alignment horizontal="left" vertical="center"/>
      <protection hidden="1"/>
    </xf>
    <xf numFmtId="0" fontId="90" fillId="0" borderId="14" xfId="1" applyFont="1" applyBorder="1" applyAlignment="1" applyProtection="1">
      <alignment horizontal="left" vertical="center"/>
      <protection hidden="1"/>
    </xf>
    <xf numFmtId="0" fontId="91" fillId="0" borderId="14" xfId="1" applyFont="1" applyBorder="1" applyAlignment="1" applyProtection="1">
      <alignment horizontal="center" vertical="center"/>
      <protection hidden="1"/>
    </xf>
    <xf numFmtId="0" fontId="91" fillId="0" borderId="15" xfId="1" applyFont="1" applyBorder="1" applyAlignment="1" applyProtection="1">
      <alignment horizontal="center" vertical="center"/>
      <protection hidden="1"/>
    </xf>
    <xf numFmtId="0" fontId="95" fillId="0" borderId="10" xfId="111" applyFont="1" applyBorder="1" applyAlignment="1" applyProtection="1">
      <alignment horizontal="left" vertical="center"/>
      <protection hidden="1"/>
    </xf>
    <xf numFmtId="0" fontId="95" fillId="0" borderId="1" xfId="111" applyFont="1" applyBorder="1" applyAlignment="1" applyProtection="1">
      <alignment horizontal="left" vertical="center"/>
      <protection hidden="1"/>
    </xf>
    <xf numFmtId="0" fontId="81" fillId="0" borderId="93" xfId="1" applyFont="1" applyBorder="1" applyAlignment="1" applyProtection="1">
      <alignment horizontal="left" vertical="center" wrapText="1"/>
      <protection hidden="1"/>
    </xf>
    <xf numFmtId="0" fontId="81" fillId="0" borderId="94" xfId="1" applyFont="1" applyBorder="1" applyAlignment="1" applyProtection="1">
      <alignment horizontal="left" vertical="center" wrapText="1"/>
      <protection hidden="1"/>
    </xf>
    <xf numFmtId="0" fontId="81" fillId="0" borderId="95" xfId="1" applyFont="1" applyBorder="1" applyAlignment="1" applyProtection="1">
      <alignment horizontal="left" vertical="center" wrapText="1"/>
      <protection hidden="1"/>
    </xf>
    <xf numFmtId="0" fontId="81" fillId="0" borderId="70" xfId="1" applyFont="1" applyBorder="1" applyAlignment="1" applyProtection="1">
      <alignment horizontal="left" vertical="center" wrapText="1"/>
      <protection hidden="1"/>
    </xf>
    <xf numFmtId="0" fontId="81" fillId="0" borderId="21" xfId="1" applyFont="1" applyBorder="1" applyAlignment="1" applyProtection="1">
      <alignment horizontal="left" vertical="center" wrapText="1"/>
      <protection hidden="1"/>
    </xf>
    <xf numFmtId="0" fontId="81" fillId="0" borderId="71" xfId="1" applyFont="1" applyBorder="1" applyAlignment="1" applyProtection="1">
      <alignment horizontal="left" vertical="center" wrapText="1"/>
      <protection hidden="1"/>
    </xf>
    <xf numFmtId="0" fontId="90" fillId="0" borderId="12" xfId="1" applyFont="1" applyBorder="1" applyAlignment="1" applyProtection="1">
      <alignment horizontal="left" vertical="center"/>
      <protection hidden="1"/>
    </xf>
    <xf numFmtId="0" fontId="90" fillId="0" borderId="38" xfId="1" applyFont="1" applyBorder="1" applyAlignment="1" applyProtection="1">
      <alignment horizontal="left" vertical="center"/>
      <protection hidden="1"/>
    </xf>
    <xf numFmtId="0" fontId="90" fillId="0" borderId="3" xfId="1" applyFont="1" applyBorder="1" applyAlignment="1" applyProtection="1">
      <alignment horizontal="left" vertical="center"/>
      <protection hidden="1"/>
    </xf>
    <xf numFmtId="0" fontId="52" fillId="0" borderId="0" xfId="0" applyFont="1" applyAlignment="1">
      <alignment horizontal="center" vertical="center" shrinkToFit="1"/>
    </xf>
    <xf numFmtId="0" fontId="49" fillId="0" borderId="0" xfId="0" applyFont="1" applyAlignment="1">
      <alignment horizontal="center" vertical="center"/>
    </xf>
    <xf numFmtId="0" fontId="0" fillId="0" borderId="0" xfId="0" applyAlignment="1">
      <alignment horizontal="right" vertical="center"/>
    </xf>
    <xf numFmtId="0" fontId="56" fillId="0" borderId="0" xfId="0" applyFont="1" applyAlignment="1">
      <alignment horizontal="center" vertical="center"/>
    </xf>
    <xf numFmtId="0" fontId="11" fillId="0" borderId="1" xfId="0" applyFont="1" applyBorder="1" applyAlignment="1" applyProtection="1">
      <alignment vertical="center" wrapText="1"/>
      <protection locked="0"/>
    </xf>
    <xf numFmtId="180" fontId="11" fillId="0" borderId="1" xfId="0" applyNumberFormat="1" applyFont="1" applyBorder="1" applyAlignment="1" applyProtection="1">
      <alignment horizontal="center" vertical="center"/>
      <protection locked="0"/>
    </xf>
    <xf numFmtId="179" fontId="11" fillId="0" borderId="1" xfId="0" applyNumberFormat="1" applyFont="1" applyBorder="1" applyAlignment="1" applyProtection="1">
      <alignment horizontal="center" vertical="center"/>
      <protection locked="0"/>
    </xf>
    <xf numFmtId="180" fontId="11" fillId="0" borderId="1" xfId="0" applyNumberFormat="1" applyFont="1" applyBorder="1" applyAlignment="1">
      <alignment horizontal="right" vertical="center"/>
    </xf>
    <xf numFmtId="0" fontId="50" fillId="0" borderId="0" xfId="0" applyFont="1" applyAlignment="1" applyProtection="1">
      <alignment horizontal="left" vertical="center" wrapText="1"/>
      <protection locked="0"/>
    </xf>
    <xf numFmtId="0" fontId="50" fillId="0" borderId="21" xfId="0" applyFont="1" applyBorder="1" applyAlignment="1" applyProtection="1">
      <alignment horizontal="left" vertical="center" wrapText="1"/>
      <protection locked="0"/>
    </xf>
    <xf numFmtId="0" fontId="9" fillId="0" borderId="0" xfId="0" applyFont="1" applyAlignment="1">
      <alignment horizontal="left" vertical="center"/>
    </xf>
    <xf numFmtId="0" fontId="43" fillId="0" borderId="0" xfId="0" applyFont="1">
      <alignment vertical="center"/>
    </xf>
    <xf numFmtId="0" fontId="9" fillId="0" borderId="0" xfId="0" applyFont="1" applyAlignment="1">
      <alignment horizontal="left" vertical="center" indent="8"/>
    </xf>
    <xf numFmtId="0" fontId="43" fillId="0" borderId="0" xfId="0" applyFont="1" applyAlignment="1">
      <alignment horizontal="left" vertical="center" indent="8"/>
    </xf>
    <xf numFmtId="0" fontId="11" fillId="4" borderId="1" xfId="0" applyFont="1" applyFill="1" applyBorder="1" applyAlignment="1">
      <alignment horizontal="center" vertical="center"/>
    </xf>
    <xf numFmtId="177" fontId="50" fillId="0" borderId="0" xfId="0" applyNumberFormat="1" applyFont="1" applyAlignment="1" applyProtection="1">
      <alignment horizontal="center" vertical="center"/>
      <protection locked="0"/>
    </xf>
    <xf numFmtId="0" fontId="51" fillId="0" borderId="0" xfId="0" applyFont="1" applyAlignment="1">
      <alignment horizontal="center" vertical="center" wrapText="1"/>
    </xf>
    <xf numFmtId="0" fontId="51" fillId="0" borderId="21" xfId="0" applyFont="1" applyBorder="1" applyAlignment="1">
      <alignment horizontal="center" vertical="center" wrapText="1"/>
    </xf>
    <xf numFmtId="0" fontId="11" fillId="0" borderId="0" xfId="0" applyFont="1" applyAlignment="1">
      <alignment horizontal="right" vertical="center"/>
    </xf>
    <xf numFmtId="0" fontId="11" fillId="0" borderId="1" xfId="0" applyFont="1" applyBorder="1" applyAlignment="1">
      <alignment horizontal="center" vertical="center"/>
    </xf>
    <xf numFmtId="5" fontId="11" fillId="0" borderId="1" xfId="0" applyNumberFormat="1" applyFont="1" applyBorder="1" applyAlignment="1">
      <alignment horizontal="right" vertical="center"/>
    </xf>
    <xf numFmtId="5" fontId="0" fillId="0" borderId="0" xfId="0" applyNumberFormat="1" applyAlignment="1">
      <alignment horizontal="center" vertical="center"/>
    </xf>
    <xf numFmtId="0" fontId="83" fillId="0" borderId="0" xfId="0" applyFont="1" applyAlignment="1">
      <alignment horizontal="center" vertical="center" wrapText="1"/>
    </xf>
    <xf numFmtId="0" fontId="46" fillId="0" borderId="0" xfId="0" applyFont="1" applyAlignment="1">
      <alignment horizontal="center" vertical="center" wrapText="1"/>
    </xf>
    <xf numFmtId="0" fontId="9" fillId="0" borderId="0" xfId="0" applyFont="1" applyAlignment="1">
      <alignment horizontal="center"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center" vertical="center"/>
    </xf>
    <xf numFmtId="6" fontId="60" fillId="0" borderId="21" xfId="0" applyNumberFormat="1" applyFont="1" applyBorder="1" applyAlignment="1">
      <alignment horizontal="center"/>
    </xf>
    <xf numFmtId="0" fontId="53" fillId="0" borderId="0" xfId="0" applyFont="1" applyAlignment="1">
      <alignment horizontal="left" vertical="center" wrapText="1"/>
    </xf>
    <xf numFmtId="5" fontId="11" fillId="0" borderId="0" xfId="0" applyNumberFormat="1" applyFont="1" applyAlignment="1">
      <alignment horizontal="center" vertical="center"/>
    </xf>
    <xf numFmtId="5" fontId="59" fillId="0" borderId="0" xfId="0" applyNumberFormat="1" applyFont="1" applyAlignment="1">
      <alignment horizontal="center" vertical="center" wrapText="1"/>
    </xf>
    <xf numFmtId="0" fontId="9" fillId="0" borderId="0" xfId="0" applyFont="1">
      <alignment vertical="center"/>
    </xf>
    <xf numFmtId="0" fontId="11" fillId="0" borderId="1" xfId="0" applyFont="1" applyBorder="1" applyAlignment="1">
      <alignment horizontal="right" vertical="center"/>
    </xf>
    <xf numFmtId="0" fontId="50" fillId="0" borderId="0" xfId="0" applyFont="1" applyAlignment="1">
      <alignment horizontal="left" vertical="center" wrapText="1"/>
    </xf>
    <xf numFmtId="0" fontId="50" fillId="0" borderId="21" xfId="0" applyFont="1" applyBorder="1" applyAlignment="1">
      <alignment horizontal="left" vertical="center" wrapText="1"/>
    </xf>
    <xf numFmtId="0" fontId="11" fillId="0" borderId="1" xfId="0" applyFont="1" applyBorder="1" applyAlignment="1">
      <alignment vertical="center" wrapText="1"/>
    </xf>
    <xf numFmtId="5" fontId="11" fillId="0" borderId="1" xfId="0" applyNumberFormat="1" applyFont="1" applyBorder="1" applyAlignment="1">
      <alignment horizontal="center" vertical="center"/>
    </xf>
    <xf numFmtId="0" fontId="115" fillId="0" borderId="2" xfId="0" applyFont="1" applyBorder="1" applyAlignment="1" applyProtection="1">
      <alignment horizontal="left" vertical="center" wrapText="1"/>
      <protection locked="0"/>
    </xf>
    <xf numFmtId="0" fontId="115" fillId="0" borderId="38" xfId="0" applyFont="1" applyBorder="1" applyAlignment="1" applyProtection="1">
      <alignment horizontal="left" vertical="center" wrapText="1"/>
      <protection locked="0"/>
    </xf>
    <xf numFmtId="0" fontId="115" fillId="0" borderId="3" xfId="0" applyFont="1" applyBorder="1" applyAlignment="1" applyProtection="1">
      <alignment horizontal="left" vertical="center" wrapText="1"/>
      <protection locked="0"/>
    </xf>
    <xf numFmtId="0" fontId="115" fillId="0" borderId="1" xfId="0" applyFont="1" applyBorder="1" applyAlignment="1" applyProtection="1">
      <alignment horizontal="center" vertical="center"/>
      <protection locked="0"/>
    </xf>
    <xf numFmtId="0" fontId="9" fillId="0" borderId="0" xfId="0" applyFont="1" applyAlignment="1">
      <alignment horizontal="left" vertical="center" wrapText="1"/>
    </xf>
    <xf numFmtId="0" fontId="115" fillId="30" borderId="1" xfId="0" applyFont="1" applyFill="1" applyBorder="1" applyAlignment="1">
      <alignment horizontal="center" vertical="center" wrapText="1"/>
    </xf>
    <xf numFmtId="5" fontId="115" fillId="30" borderId="1" xfId="0" applyNumberFormat="1" applyFont="1" applyFill="1" applyBorder="1" applyAlignment="1">
      <alignment horizontal="center" vertical="center"/>
    </xf>
    <xf numFmtId="0" fontId="11" fillId="0" borderId="0" xfId="0" applyFont="1" applyAlignment="1">
      <alignment horizontal="left" vertical="center" wrapText="1"/>
    </xf>
    <xf numFmtId="0" fontId="77" fillId="0" borderId="0" xfId="0" applyFont="1" applyAlignment="1">
      <alignment horizontal="left" vertical="center" wrapText="1"/>
    </xf>
    <xf numFmtId="0" fontId="72" fillId="0" borderId="0" xfId="0" applyFont="1" applyAlignment="1">
      <alignment horizontal="center" vertical="center"/>
    </xf>
    <xf numFmtId="0" fontId="52" fillId="0" borderId="5" xfId="0" applyFont="1" applyBorder="1" applyAlignment="1">
      <alignment horizontal="center" vertical="center" shrinkToFit="1"/>
    </xf>
    <xf numFmtId="0" fontId="49" fillId="0" borderId="5" xfId="0" applyFont="1" applyBorder="1" applyAlignment="1">
      <alignment horizontal="center" vertical="center"/>
    </xf>
    <xf numFmtId="177" fontId="50" fillId="0" borderId="61" xfId="0" applyNumberFormat="1" applyFont="1" applyBorder="1" applyAlignment="1">
      <alignment horizontal="center" vertical="center"/>
    </xf>
    <xf numFmtId="177" fontId="51" fillId="0" borderId="0" xfId="4" applyNumberFormat="1" applyFont="1" applyAlignment="1">
      <alignment horizontal="center" vertical="center"/>
    </xf>
    <xf numFmtId="176" fontId="9" fillId="0" borderId="0" xfId="0" applyNumberFormat="1" applyFont="1" applyAlignment="1">
      <alignment horizontal="center" vertical="center"/>
    </xf>
    <xf numFmtId="176" fontId="50" fillId="0" borderId="0" xfId="4" applyNumberFormat="1" applyFont="1" applyAlignment="1">
      <alignment horizontal="left" wrapText="1"/>
    </xf>
    <xf numFmtId="176" fontId="50" fillId="0" borderId="0" xfId="4" applyNumberFormat="1" applyFont="1" applyAlignment="1">
      <alignment horizontal="left" vertical="center" wrapText="1"/>
    </xf>
    <xf numFmtId="176" fontId="9" fillId="0" borderId="0" xfId="4" applyNumberFormat="1" applyFont="1" applyAlignment="1">
      <alignment horizontal="left" wrapText="1"/>
    </xf>
    <xf numFmtId="176" fontId="69" fillId="0" borderId="0" xfId="1" applyNumberFormat="1" applyFont="1" applyAlignment="1">
      <alignment horizontal="left" vertical="center"/>
    </xf>
    <xf numFmtId="176" fontId="84" fillId="0" borderId="5" xfId="4" applyNumberFormat="1" applyFont="1" applyBorder="1" applyAlignment="1">
      <alignment horizontal="center" vertical="center"/>
    </xf>
    <xf numFmtId="176" fontId="50" fillId="0" borderId="21" xfId="4" applyNumberFormat="1" applyFont="1" applyBorder="1" applyAlignment="1">
      <alignment horizontal="left" wrapText="1"/>
    </xf>
    <xf numFmtId="0" fontId="89" fillId="0" borderId="0" xfId="1" applyFont="1" applyAlignment="1" applyProtection="1">
      <alignment horizontal="center" vertical="center"/>
      <protection hidden="1"/>
    </xf>
  </cellXfs>
  <cellStyles count="112">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5" xr:uid="{B74EB137-2ED7-4443-952C-6DD1B135DAD2}"/>
    <cellStyle name="ハイパーリンク" xfId="89" builtinId="8"/>
    <cellStyle name="ハイパーリンク 2" xfId="56" xr:uid="{89DA4D60-BB25-43A6-B305-D12D2BDC0F59}"/>
    <cellStyle name="メモ 2" xfId="32" xr:uid="{F36423B3-A205-4FC6-AA3D-33AB2268322F}"/>
    <cellStyle name="メモ 2 2" xfId="59" xr:uid="{0BDCD19E-0F05-4D50-92B5-70BBAB3615D5}"/>
    <cellStyle name="メモ 2 2 2" xfId="80" xr:uid="{BF05C084-CDFA-4981-8C01-2722C3129623}"/>
    <cellStyle name="メモ 2 2 3" xfId="102" xr:uid="{651084B3-F2BE-43F4-91EA-6DBB64CBEB1C}"/>
    <cellStyle name="メモ 2 3" xfId="69" xr:uid="{739588C5-CF41-4D2F-985F-66837D438FE2}"/>
    <cellStyle name="メモ 2 4" xfId="91"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60" xr:uid="{DF088E56-3BC4-4D59-BB41-316B3940718E}"/>
    <cellStyle name="計算 2 2 2" xfId="81" xr:uid="{47D5DD0B-45A7-492D-AD85-C9EAB8A2052A}"/>
    <cellStyle name="計算 2 2 3" xfId="103" xr:uid="{B271E60C-85E3-435D-AD19-BA8EB77B079F}"/>
    <cellStyle name="計算 2 3" xfId="70" xr:uid="{68A2FD23-CCC6-4D6D-85C3-8CDB1DD5AAC2}"/>
    <cellStyle name="計算 2 4" xfId="92" xr:uid="{5EEAAF60-374B-40FA-AA3C-90CF269952E3}"/>
    <cellStyle name="警告文 2" xfId="36" xr:uid="{0BF261FB-2A1A-4881-BA19-6B828E257C68}"/>
    <cellStyle name="桁区切り" xfId="50" builtinId="6"/>
    <cellStyle name="桁区切り 2" xfId="2" xr:uid="{75ED8853-2BF7-4025-9E97-D19B3CF4ABF3}"/>
    <cellStyle name="桁区切り 3" xfId="54"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1" xr:uid="{C8947D0B-D091-4A31-B8F4-A1D6D2719992}"/>
    <cellStyle name="集計 2 2 2" xfId="82" xr:uid="{6BD40E9C-B876-4327-8570-79A503D6D63B}"/>
    <cellStyle name="集計 2 2 3" xfId="104" xr:uid="{9F56183A-58DC-4369-BC1F-10EF2EA6168B}"/>
    <cellStyle name="集計 2 3" xfId="71" xr:uid="{3764669B-CC81-4D60-898C-38F0891B7A2E}"/>
    <cellStyle name="集計 2 4" xfId="93" xr:uid="{08D2FE20-37EC-4499-91B5-06C012260177}"/>
    <cellStyle name="出力 2" xfId="42" xr:uid="{F14DCE16-C020-4B73-83F1-0FA798F12D02}"/>
    <cellStyle name="出力 2 2" xfId="62" xr:uid="{AFD28C3D-3C05-4E38-90D5-B6D5E032B5AE}"/>
    <cellStyle name="出力 2 2 2" xfId="83" xr:uid="{D956B99C-44A0-44A7-A17B-D8DEEE8C451C}"/>
    <cellStyle name="出力 2 2 3" xfId="105" xr:uid="{61C90634-E71A-4E49-9AFC-E3894A7ECA61}"/>
    <cellStyle name="出力 2 3" xfId="72" xr:uid="{9BA12ADF-8374-445E-BCA4-93B556410131}"/>
    <cellStyle name="出力 2 4" xfId="94" xr:uid="{3018DA72-8A49-4327-A9E6-15558A49EFED}"/>
    <cellStyle name="説明文 2" xfId="43" xr:uid="{55D648E0-7351-4237-8D14-076C2812E264}"/>
    <cellStyle name="通貨 2" xfId="53" xr:uid="{FA1CDA73-2A2E-40B4-AE2C-A94D0E3CA7B8}"/>
    <cellStyle name="通貨 2 2" xfId="67" xr:uid="{D7B04420-B170-44CD-81F4-A0862F7CC36A}"/>
    <cellStyle name="通貨 2 2 2" xfId="88" xr:uid="{90218E19-1EEC-43F9-BEC4-CDCF13130FB3}"/>
    <cellStyle name="通貨 2 2 3" xfId="110" xr:uid="{3BB1CFE2-86A3-469D-A9D0-1E84E2E309AA}"/>
    <cellStyle name="通貨 2 3" xfId="77" xr:uid="{D34AEFBD-AD91-4E87-B801-F6A80589CF34}"/>
    <cellStyle name="通貨 2 4" xfId="99" xr:uid="{50DED8B7-9AC5-49D8-9339-07E0CD02BCA3}"/>
    <cellStyle name="入力 2" xfId="44" xr:uid="{5FC0A0E6-D9A5-4C25-A840-C7A0D663989A}"/>
    <cellStyle name="入力 2 2" xfId="63" xr:uid="{6601939A-B508-460A-9946-FBF693BE48B7}"/>
    <cellStyle name="入力 2 2 2" xfId="84" xr:uid="{EE8B7A9A-65B3-4497-9DD4-2B08EF48C35B}"/>
    <cellStyle name="入力 2 2 3" xfId="106" xr:uid="{1819C082-93DE-47E6-9F0E-133AA9E43F30}"/>
    <cellStyle name="入力 2 3" xfId="73" xr:uid="{F87D28A7-CED3-46F9-82DA-296245A27758}"/>
    <cellStyle name="入力 2 4" xfId="95" xr:uid="{E823DBF4-F39C-403F-987E-353607155B57}"/>
    <cellStyle name="標準" xfId="0" builtinId="0"/>
    <cellStyle name="標準 2" xfId="1" xr:uid="{C181D3AF-1FF7-46AD-AA51-D0E08E6B47D7}"/>
    <cellStyle name="標準 2 2" xfId="47" xr:uid="{78CBD16C-74EA-4B7D-81FF-B0EDF0F0A6B8}"/>
    <cellStyle name="標準 2 3" xfId="58" xr:uid="{FC4F92B4-B33A-47AE-A9EF-D2AFF56DF578}"/>
    <cellStyle name="標準 2 3 2" xfId="79" xr:uid="{9EAACDEF-6619-47B5-8F62-E462E1178F75}"/>
    <cellStyle name="標準 2 3 3" xfId="101" xr:uid="{D7852B2C-4D9C-494B-B6EF-E19A549EFE46}"/>
    <cellStyle name="標準 2 4" xfId="68" xr:uid="{1122A8E8-6504-4ED6-A672-03CA8348DEFD}"/>
    <cellStyle name="標準 2 5" xfId="90" xr:uid="{9823F3CB-67A6-4D74-BC38-488C48455A08}"/>
    <cellStyle name="標準 3" xfId="4" xr:uid="{5017276E-1468-4AAB-AE83-DF6F043E89F7}"/>
    <cellStyle name="標準 3 2" xfId="48" xr:uid="{39325C0C-22FF-4C42-A29C-633CD69118C2}"/>
    <cellStyle name="標準 3 2 2" xfId="65" xr:uid="{27E35FB8-82D9-4027-A7C4-FCA18E3C8DFD}"/>
    <cellStyle name="標準 3 2 2 2" xfId="86" xr:uid="{D6AABB32-52D6-4488-ADDF-D266063481E7}"/>
    <cellStyle name="標準 3 2 2 3" xfId="108" xr:uid="{354E546D-C8D4-46B3-BB5C-50084915894E}"/>
    <cellStyle name="標準 3 2 3" xfId="75" xr:uid="{46B54EDE-875A-43A5-A5F9-578FC00D52A2}"/>
    <cellStyle name="標準 3 2 4" xfId="97" xr:uid="{756C4CD4-22DC-407C-9A5E-F7DFC0425C14}"/>
    <cellStyle name="標準 3 3" xfId="46" xr:uid="{A58E0CF6-FD0F-44C8-83E7-6FDD50093D7C}"/>
    <cellStyle name="標準 3 3 2" xfId="64" xr:uid="{26036CEE-F314-45C9-88D8-A497FFF1FC4D}"/>
    <cellStyle name="標準 3 3 2 2" xfId="85" xr:uid="{4C4F87F5-AD19-45ED-8601-81CA5C977B8E}"/>
    <cellStyle name="標準 3 3 2 3" xfId="107" xr:uid="{9FF4B912-F041-461A-91AD-8A83F2F5BB73}"/>
    <cellStyle name="標準 3 3 3" xfId="74" xr:uid="{0800E5BA-3C8E-41C1-B685-581B41558D93}"/>
    <cellStyle name="標準 3 3 4" xfId="96" xr:uid="{37EC3DEB-BC3B-49BA-9A63-99C477D58DAD}"/>
    <cellStyle name="標準 4" xfId="49" xr:uid="{B130D133-4CCA-4A07-B8CE-D4498E70152B}"/>
    <cellStyle name="標準 4 2" xfId="66" xr:uid="{B882137B-5608-4458-9576-2F1B266AE855}"/>
    <cellStyle name="標準 4 2 2" xfId="87" xr:uid="{B706BBEB-7A8E-45D2-98A5-C58FD73EF077}"/>
    <cellStyle name="標準 4 2 3" xfId="109" xr:uid="{AFEF0FB2-76AD-4D2A-8B94-1BD9145D3E96}"/>
    <cellStyle name="標準 4 3" xfId="76" xr:uid="{47BE5683-6ADF-465D-9D7B-18749D023508}"/>
    <cellStyle name="標準 4 4" xfId="98" xr:uid="{B7CFC33D-AC07-48FD-9948-E9A74543CCEE}"/>
    <cellStyle name="標準 5" xfId="52" xr:uid="{20188AE4-CD35-48C7-8BC2-61334AC5A580}"/>
    <cellStyle name="標準 6" xfId="57" xr:uid="{3E21409A-41EE-4816-95BE-9E156EAC1571}"/>
    <cellStyle name="標準 6 2" xfId="78" xr:uid="{D328E557-5BF1-486E-98B6-691266785AD7}"/>
    <cellStyle name="標準 6 3" xfId="100" xr:uid="{23E7C882-5BFA-4907-831D-10A236135B1D}"/>
    <cellStyle name="標準 7" xfId="111" xr:uid="{A01AA4F1-FCAD-4DA8-BB5B-F8122EDA4F41}"/>
    <cellStyle name="標準_Sheet1" xfId="3" xr:uid="{0737118A-3FBE-487C-9553-A67D3FD7C493}"/>
    <cellStyle name="標準_コピー ～ コピー ～ 結合テスト用_帳票出力" xfId="51" xr:uid="{D52BF624-40AC-4F24-873E-1C82AD1E19E8}"/>
    <cellStyle name="良い 2" xfId="45" xr:uid="{1411C0B2-F357-41EE-8291-8F280B0DC7E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137160</xdr:colOff>
      <xdr:row>31</xdr:row>
      <xdr:rowOff>0</xdr:rowOff>
    </xdr:from>
    <xdr:to>
      <xdr:col>18</xdr:col>
      <xdr:colOff>662940</xdr:colOff>
      <xdr:row>33</xdr:row>
      <xdr:rowOff>259080</xdr:rowOff>
    </xdr:to>
    <xdr:sp macro="" textlink="">
      <xdr:nvSpPr>
        <xdr:cNvPr id="2" name="吹き出し: 上矢印 1">
          <a:extLst>
            <a:ext uri="{FF2B5EF4-FFF2-40B4-BE49-F238E27FC236}">
              <a16:creationId xmlns:a16="http://schemas.microsoft.com/office/drawing/2014/main" id="{DC6B11A1-D093-4C08-A9B6-990F4E5D08F7}"/>
            </a:ext>
          </a:extLst>
        </xdr:cNvPr>
        <xdr:cNvSpPr/>
      </xdr:nvSpPr>
      <xdr:spPr>
        <a:xfrm>
          <a:off x="11003280" y="640080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419100</xdr:colOff>
      <xdr:row>32</xdr:row>
      <xdr:rowOff>7620</xdr:rowOff>
    </xdr:from>
    <xdr:to>
      <xdr:col>9</xdr:col>
      <xdr:colOff>373380</xdr:colOff>
      <xdr:row>33</xdr:row>
      <xdr:rowOff>266700</xdr:rowOff>
    </xdr:to>
    <xdr:sp macro="" textlink="">
      <xdr:nvSpPr>
        <xdr:cNvPr id="4" name="吹き出し: 上矢印 3">
          <a:extLst>
            <a:ext uri="{FF2B5EF4-FFF2-40B4-BE49-F238E27FC236}">
              <a16:creationId xmlns:a16="http://schemas.microsoft.com/office/drawing/2014/main" id="{A614AB8F-3762-4A82-B688-7F684B9FB694}"/>
            </a:ext>
          </a:extLst>
        </xdr:cNvPr>
        <xdr:cNvSpPr/>
      </xdr:nvSpPr>
      <xdr:spPr>
        <a:xfrm>
          <a:off x="2758440" y="7139940"/>
          <a:ext cx="437388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 元払いの金額を入力！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59272</xdr:colOff>
      <xdr:row>43</xdr:row>
      <xdr:rowOff>143933</xdr:rowOff>
    </xdr:from>
    <xdr:to>
      <xdr:col>47</xdr:col>
      <xdr:colOff>16938</xdr:colOff>
      <xdr:row>45</xdr:row>
      <xdr:rowOff>84666</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03205" y="10058400"/>
          <a:ext cx="612986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59269</xdr:colOff>
      <xdr:row>7</xdr:row>
      <xdr:rowOff>0</xdr:rowOff>
    </xdr:from>
    <xdr:to>
      <xdr:col>54</xdr:col>
      <xdr:colOff>25400</xdr:colOff>
      <xdr:row>10</xdr:row>
      <xdr:rowOff>220134</xdr:rowOff>
    </xdr:to>
    <xdr:sp macro="" textlink="">
      <xdr:nvSpPr>
        <xdr:cNvPr id="2" name="吹き出し: 左矢印 1">
          <a:extLst>
            <a:ext uri="{FF2B5EF4-FFF2-40B4-BE49-F238E27FC236}">
              <a16:creationId xmlns:a16="http://schemas.microsoft.com/office/drawing/2014/main" id="{AC42974B-694E-4A55-8DD0-F999FEBFC8F0}"/>
            </a:ext>
          </a:extLst>
        </xdr:cNvPr>
        <xdr:cNvSpPr/>
      </xdr:nvSpPr>
      <xdr:spPr>
        <a:xfrm>
          <a:off x="6858002" y="1473200"/>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59269</xdr:colOff>
      <xdr:row>0</xdr:row>
      <xdr:rowOff>152399</xdr:rowOff>
    </xdr:from>
    <xdr:to>
      <xdr:col>51</xdr:col>
      <xdr:colOff>2421471</xdr:colOff>
      <xdr:row>2</xdr:row>
      <xdr:rowOff>127000</xdr:rowOff>
    </xdr:to>
    <xdr:sp macro="" textlink="">
      <xdr:nvSpPr>
        <xdr:cNvPr id="4" name="吹き出し: 左矢印 3">
          <a:extLst>
            <a:ext uri="{FF2B5EF4-FFF2-40B4-BE49-F238E27FC236}">
              <a16:creationId xmlns:a16="http://schemas.microsoft.com/office/drawing/2014/main" id="{3F21001F-A670-444D-AA88-9BCCBE43F50E}"/>
            </a:ext>
          </a:extLst>
        </xdr:cNvPr>
        <xdr:cNvSpPr/>
      </xdr:nvSpPr>
      <xdr:spPr>
        <a:xfrm>
          <a:off x="6858002" y="152399"/>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25400</xdr:colOff>
      <xdr:row>10</xdr:row>
      <xdr:rowOff>152401</xdr:rowOff>
    </xdr:from>
    <xdr:to>
      <xdr:col>49</xdr:col>
      <xdr:colOff>101600</xdr:colOff>
      <xdr:row>16</xdr:row>
      <xdr:rowOff>194733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62400" y="2286001"/>
          <a:ext cx="2709333" cy="1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mn-lt"/>
              <a:ea typeface="+mn-ea"/>
              <a:cs typeface="+mn-cs"/>
            </a:rPr>
            <a:t>東京都千代田区永田町１丁目１１番３２号</a:t>
          </a:r>
          <a:endParaRPr lang="ja-JP" altLang="ja-JP" sz="12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59264</xdr:colOff>
      <xdr:row>8</xdr:row>
      <xdr:rowOff>0</xdr:rowOff>
    </xdr:from>
    <xdr:to>
      <xdr:col>68</xdr:col>
      <xdr:colOff>93131</xdr:colOff>
      <xdr:row>10</xdr:row>
      <xdr:rowOff>110066</xdr:rowOff>
    </xdr:to>
    <xdr:sp macro="" textlink="">
      <xdr:nvSpPr>
        <xdr:cNvPr id="6" name="吹き出し: 左矢印 5">
          <a:extLst>
            <a:ext uri="{FF2B5EF4-FFF2-40B4-BE49-F238E27FC236}">
              <a16:creationId xmlns:a16="http://schemas.microsoft.com/office/drawing/2014/main" id="{75766A73-BFBA-4FEE-A804-AA82DC1A8505}"/>
            </a:ext>
          </a:extLst>
        </xdr:cNvPr>
        <xdr:cNvSpPr/>
      </xdr:nvSpPr>
      <xdr:spPr>
        <a:xfrm>
          <a:off x="6756397"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twoCellAnchor>
    <xdr:from>
      <xdr:col>51</xdr:col>
      <xdr:colOff>0</xdr:colOff>
      <xdr:row>22</xdr:row>
      <xdr:rowOff>347133</xdr:rowOff>
    </xdr:from>
    <xdr:to>
      <xdr:col>76</xdr:col>
      <xdr:colOff>76199</xdr:colOff>
      <xdr:row>25</xdr:row>
      <xdr:rowOff>194734</xdr:rowOff>
    </xdr:to>
    <xdr:sp macro="" textlink="">
      <xdr:nvSpPr>
        <xdr:cNvPr id="7" name="吹き出し: 左矢印 6">
          <a:extLst>
            <a:ext uri="{FF2B5EF4-FFF2-40B4-BE49-F238E27FC236}">
              <a16:creationId xmlns:a16="http://schemas.microsoft.com/office/drawing/2014/main" id="{CAD4AEF6-E827-44BC-9231-69DA8699C637}"/>
            </a:ext>
          </a:extLst>
        </xdr:cNvPr>
        <xdr:cNvSpPr/>
      </xdr:nvSpPr>
      <xdr:spPr>
        <a:xfrm>
          <a:off x="6824133" y="5825066"/>
          <a:ext cx="3251199" cy="889001"/>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92708" y="3478305"/>
          <a:ext cx="3433482"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72FF32FF-AE06-481D-931E-C89B3B203B01}"/>
            </a:ext>
          </a:extLst>
        </xdr:cNvPr>
        <xdr:cNvSpPr/>
      </xdr:nvSpPr>
      <xdr:spPr>
        <a:xfrm>
          <a:off x="7906871" y="230392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60"/>
  <sheetViews>
    <sheetView showGridLines="0" tabSelected="1" zoomScaleNormal="100" zoomScaleSheetLayoutView="100" workbookViewId="0">
      <selection sqref="A1:K3"/>
    </sheetView>
  </sheetViews>
  <sheetFormatPr defaultColWidth="8.88671875" defaultRowHeight="13.2"/>
  <cols>
    <col min="1" max="6" width="11.6640625" style="9" customWidth="1"/>
    <col min="7" max="7" width="12.6640625" style="9" bestFit="1" customWidth="1"/>
    <col min="8" max="16384" width="8.88671875" style="9"/>
  </cols>
  <sheetData>
    <row r="1" spans="1:11">
      <c r="A1" s="291" t="s">
        <v>299</v>
      </c>
      <c r="B1" s="291"/>
      <c r="C1" s="291"/>
      <c r="D1" s="291"/>
      <c r="E1" s="291"/>
      <c r="F1" s="291"/>
      <c r="G1" s="291"/>
      <c r="H1" s="291"/>
      <c r="I1" s="291"/>
      <c r="J1" s="291"/>
      <c r="K1" s="291"/>
    </row>
    <row r="2" spans="1:11">
      <c r="A2" s="291"/>
      <c r="B2" s="291"/>
      <c r="C2" s="291"/>
      <c r="D2" s="291"/>
      <c r="E2" s="291"/>
      <c r="F2" s="291"/>
      <c r="G2" s="291"/>
      <c r="H2" s="291"/>
      <c r="I2" s="291"/>
      <c r="J2" s="291"/>
      <c r="K2" s="291"/>
    </row>
    <row r="3" spans="1:11">
      <c r="A3" s="291"/>
      <c r="B3" s="291"/>
      <c r="C3" s="291"/>
      <c r="D3" s="291"/>
      <c r="E3" s="291"/>
      <c r="F3" s="291"/>
      <c r="G3" s="291"/>
      <c r="H3" s="291"/>
      <c r="I3" s="291"/>
      <c r="J3" s="291"/>
      <c r="K3" s="291"/>
    </row>
    <row r="4" spans="1:11" ht="13.8" customHeight="1">
      <c r="A4" s="4"/>
      <c r="B4" s="4"/>
      <c r="C4" s="4"/>
      <c r="D4" s="4"/>
      <c r="E4" s="4"/>
      <c r="F4" s="4"/>
      <c r="G4" s="4"/>
      <c r="H4" s="4"/>
      <c r="I4" s="4"/>
      <c r="J4" s="4"/>
      <c r="K4" s="4"/>
    </row>
    <row r="5" spans="1:11" ht="13.8" thickBot="1">
      <c r="G5" s="87" t="s">
        <v>271</v>
      </c>
      <c r="H5" s="296" t="s">
        <v>272</v>
      </c>
      <c r="I5" s="296"/>
      <c r="J5" s="296"/>
      <c r="K5" s="296"/>
    </row>
    <row r="6" spans="1:11" ht="27" customHeight="1">
      <c r="A6" s="292" t="s">
        <v>301</v>
      </c>
      <c r="B6" s="293"/>
      <c r="C6" s="293"/>
      <c r="D6" s="293"/>
      <c r="E6" s="293"/>
      <c r="F6" s="293"/>
      <c r="G6" s="85" t="s">
        <v>5</v>
      </c>
      <c r="H6" s="86" t="s">
        <v>6</v>
      </c>
      <c r="I6" s="294" t="s">
        <v>7</v>
      </c>
      <c r="J6" s="294"/>
      <c r="K6" s="295"/>
    </row>
    <row r="7" spans="1:11" ht="18.45" customHeight="1">
      <c r="A7" s="286" t="s">
        <v>8</v>
      </c>
      <c r="B7" s="287"/>
      <c r="C7" s="287"/>
      <c r="D7" s="287"/>
      <c r="E7" s="287"/>
      <c r="F7" s="287"/>
      <c r="G7" s="5">
        <v>7000</v>
      </c>
      <c r="H7" s="89"/>
      <c r="I7" s="288"/>
      <c r="J7" s="288"/>
      <c r="K7" s="289"/>
    </row>
    <row r="8" spans="1:11" ht="18.45" customHeight="1">
      <c r="A8" s="286" t="s">
        <v>34</v>
      </c>
      <c r="B8" s="290"/>
      <c r="C8" s="290"/>
      <c r="D8" s="290"/>
      <c r="E8" s="290"/>
      <c r="F8" s="290"/>
      <c r="G8" s="5">
        <v>4500</v>
      </c>
      <c r="H8" s="89"/>
      <c r="I8" s="288"/>
      <c r="J8" s="288"/>
      <c r="K8" s="289"/>
    </row>
    <row r="9" spans="1:11" ht="18.45" customHeight="1">
      <c r="A9" s="286" t="s">
        <v>9</v>
      </c>
      <c r="B9" s="287"/>
      <c r="C9" s="287"/>
      <c r="D9" s="287"/>
      <c r="E9" s="287"/>
      <c r="F9" s="287"/>
      <c r="G9" s="5">
        <v>4500</v>
      </c>
      <c r="H9" s="89"/>
      <c r="I9" s="288"/>
      <c r="J9" s="288"/>
      <c r="K9" s="289"/>
    </row>
    <row r="10" spans="1:11" ht="18.45" customHeight="1">
      <c r="A10" s="286" t="s">
        <v>331</v>
      </c>
      <c r="B10" s="287"/>
      <c r="C10" s="287"/>
      <c r="D10" s="287"/>
      <c r="E10" s="287"/>
      <c r="F10" s="287"/>
      <c r="G10" s="5">
        <v>3400</v>
      </c>
      <c r="H10" s="89"/>
      <c r="I10" s="288" t="s">
        <v>187</v>
      </c>
      <c r="J10" s="288"/>
      <c r="K10" s="289"/>
    </row>
    <row r="11" spans="1:11" ht="18.45" customHeight="1">
      <c r="A11" s="286" t="s">
        <v>10</v>
      </c>
      <c r="B11" s="287"/>
      <c r="C11" s="287"/>
      <c r="D11" s="287"/>
      <c r="E11" s="287"/>
      <c r="F11" s="287"/>
      <c r="G11" s="5">
        <v>3200</v>
      </c>
      <c r="H11" s="89"/>
      <c r="I11" s="288"/>
      <c r="J11" s="288"/>
      <c r="K11" s="289"/>
    </row>
    <row r="12" spans="1:11" ht="18.45" customHeight="1">
      <c r="A12" s="286" t="s">
        <v>11</v>
      </c>
      <c r="B12" s="287"/>
      <c r="C12" s="287"/>
      <c r="D12" s="287"/>
      <c r="E12" s="287"/>
      <c r="F12" s="287"/>
      <c r="G12" s="5">
        <v>3500</v>
      </c>
      <c r="H12" s="89"/>
      <c r="I12" s="288"/>
      <c r="J12" s="288"/>
      <c r="K12" s="289"/>
    </row>
    <row r="13" spans="1:11" ht="18.45" customHeight="1">
      <c r="A13" s="286" t="s">
        <v>353</v>
      </c>
      <c r="B13" s="287"/>
      <c r="C13" s="287"/>
      <c r="D13" s="287"/>
      <c r="E13" s="287"/>
      <c r="F13" s="287"/>
      <c r="G13" s="283">
        <v>4900</v>
      </c>
      <c r="H13" s="89"/>
      <c r="I13" s="288"/>
      <c r="J13" s="288"/>
      <c r="K13" s="289"/>
    </row>
    <row r="14" spans="1:11" ht="18.45" customHeight="1">
      <c r="A14" s="286" t="s">
        <v>332</v>
      </c>
      <c r="B14" s="287"/>
      <c r="C14" s="287"/>
      <c r="D14" s="287"/>
      <c r="E14" s="287"/>
      <c r="F14" s="287"/>
      <c r="G14" s="5">
        <v>2300</v>
      </c>
      <c r="H14" s="89"/>
      <c r="I14" s="288"/>
      <c r="J14" s="288"/>
      <c r="K14" s="289"/>
    </row>
    <row r="15" spans="1:11" ht="18.45" customHeight="1">
      <c r="A15" s="286" t="s">
        <v>333</v>
      </c>
      <c r="B15" s="287"/>
      <c r="C15" s="287"/>
      <c r="D15" s="287"/>
      <c r="E15" s="287"/>
      <c r="F15" s="287"/>
      <c r="G15" s="5">
        <v>2000</v>
      </c>
      <c r="H15" s="89"/>
      <c r="I15" s="288"/>
      <c r="J15" s="288"/>
      <c r="K15" s="289"/>
    </row>
    <row r="16" spans="1:11" ht="18.45" customHeight="1">
      <c r="A16" s="286" t="s">
        <v>12</v>
      </c>
      <c r="B16" s="287"/>
      <c r="C16" s="287"/>
      <c r="D16" s="287"/>
      <c r="E16" s="287"/>
      <c r="F16" s="287"/>
      <c r="G16" s="5">
        <v>70</v>
      </c>
      <c r="H16" s="89"/>
      <c r="I16" s="288" t="s">
        <v>188</v>
      </c>
      <c r="J16" s="288"/>
      <c r="K16" s="289"/>
    </row>
    <row r="17" spans="1:11" ht="18.45" customHeight="1">
      <c r="A17" s="286" t="s">
        <v>13</v>
      </c>
      <c r="B17" s="287"/>
      <c r="C17" s="287"/>
      <c r="D17" s="287"/>
      <c r="E17" s="287"/>
      <c r="F17" s="287"/>
      <c r="G17" s="5">
        <v>70</v>
      </c>
      <c r="H17" s="89"/>
      <c r="I17" s="288" t="s">
        <v>188</v>
      </c>
      <c r="J17" s="288"/>
      <c r="K17" s="289"/>
    </row>
    <row r="18" spans="1:11" ht="18.45" customHeight="1">
      <c r="A18" s="286" t="s">
        <v>14</v>
      </c>
      <c r="B18" s="287"/>
      <c r="C18" s="287"/>
      <c r="D18" s="287"/>
      <c r="E18" s="287"/>
      <c r="F18" s="287"/>
      <c r="G18" s="5">
        <v>70</v>
      </c>
      <c r="H18" s="89"/>
      <c r="I18" s="288" t="s">
        <v>188</v>
      </c>
      <c r="J18" s="288"/>
      <c r="K18" s="289"/>
    </row>
    <row r="19" spans="1:11" ht="18.45" customHeight="1">
      <c r="A19" s="286" t="s">
        <v>15</v>
      </c>
      <c r="B19" s="287"/>
      <c r="C19" s="287"/>
      <c r="D19" s="287"/>
      <c r="E19" s="287"/>
      <c r="F19" s="287"/>
      <c r="G19" s="6">
        <v>61</v>
      </c>
      <c r="H19" s="89"/>
      <c r="I19" s="288" t="s">
        <v>188</v>
      </c>
      <c r="J19" s="288"/>
      <c r="K19" s="289"/>
    </row>
    <row r="20" spans="1:11" ht="18.45" customHeight="1">
      <c r="A20" s="286" t="s">
        <v>16</v>
      </c>
      <c r="B20" s="287"/>
      <c r="C20" s="287"/>
      <c r="D20" s="287"/>
      <c r="E20" s="287"/>
      <c r="F20" s="287"/>
      <c r="G20" s="6">
        <v>82</v>
      </c>
      <c r="H20" s="89"/>
      <c r="I20" s="288" t="s">
        <v>188</v>
      </c>
      <c r="J20" s="288"/>
      <c r="K20" s="289"/>
    </row>
    <row r="21" spans="1:11" ht="18.45" customHeight="1">
      <c r="A21" s="286" t="s">
        <v>17</v>
      </c>
      <c r="B21" s="287"/>
      <c r="C21" s="287"/>
      <c r="D21" s="287"/>
      <c r="E21" s="287"/>
      <c r="F21" s="287"/>
      <c r="G21" s="6">
        <v>305</v>
      </c>
      <c r="H21" s="89"/>
      <c r="I21" s="288" t="s">
        <v>189</v>
      </c>
      <c r="J21" s="288"/>
      <c r="K21" s="289"/>
    </row>
    <row r="22" spans="1:11" ht="18.45" customHeight="1" thickBot="1">
      <c r="A22" s="308" t="s">
        <v>18</v>
      </c>
      <c r="B22" s="309"/>
      <c r="C22" s="309"/>
      <c r="D22" s="309"/>
      <c r="E22" s="309"/>
      <c r="F22" s="309"/>
      <c r="G22" s="7">
        <v>305</v>
      </c>
      <c r="H22" s="90"/>
      <c r="I22" s="310" t="s">
        <v>189</v>
      </c>
      <c r="J22" s="310"/>
      <c r="K22" s="311"/>
    </row>
    <row r="23" spans="1:11" ht="18.45" customHeight="1">
      <c r="A23" s="312" t="s">
        <v>19</v>
      </c>
      <c r="B23" s="313"/>
      <c r="C23" s="313"/>
      <c r="D23" s="313"/>
      <c r="E23" s="313"/>
      <c r="F23" s="313"/>
      <c r="G23" s="313"/>
      <c r="H23" s="313"/>
      <c r="I23" s="313"/>
      <c r="J23" s="313"/>
      <c r="K23" s="314"/>
    </row>
    <row r="24" spans="1:11" ht="18.45" customHeight="1">
      <c r="A24" s="315" t="s">
        <v>20</v>
      </c>
      <c r="B24" s="316"/>
      <c r="C24" s="316"/>
      <c r="D24" s="316"/>
      <c r="E24" s="316"/>
      <c r="F24" s="316"/>
      <c r="G24" s="5">
        <v>3143</v>
      </c>
      <c r="H24" s="89"/>
      <c r="I24" s="319" t="s">
        <v>278</v>
      </c>
      <c r="J24" s="320"/>
      <c r="K24" s="321"/>
    </row>
    <row r="25" spans="1:11" ht="18.45" customHeight="1" thickBot="1">
      <c r="A25" s="317" t="s">
        <v>334</v>
      </c>
      <c r="B25" s="318"/>
      <c r="C25" s="318"/>
      <c r="D25" s="318"/>
      <c r="E25" s="318"/>
      <c r="F25" s="318"/>
      <c r="G25" s="8">
        <v>4620</v>
      </c>
      <c r="H25" s="90"/>
      <c r="I25" s="322"/>
      <c r="J25" s="323"/>
      <c r="K25" s="324"/>
    </row>
    <row r="26" spans="1:11" ht="18.45" customHeight="1">
      <c r="A26" s="305" t="s">
        <v>21</v>
      </c>
      <c r="B26" s="306"/>
      <c r="C26" s="306"/>
      <c r="D26" s="306"/>
      <c r="E26" s="306"/>
      <c r="F26" s="306"/>
      <c r="G26" s="306"/>
      <c r="H26" s="306"/>
      <c r="I26" s="306"/>
      <c r="J26" s="306"/>
      <c r="K26" s="307"/>
    </row>
    <row r="27" spans="1:11" ht="18.45" customHeight="1">
      <c r="A27" s="332" t="s">
        <v>186</v>
      </c>
      <c r="B27" s="333"/>
      <c r="C27" s="333"/>
      <c r="D27" s="333"/>
      <c r="E27" s="333"/>
      <c r="F27" s="334"/>
      <c r="G27" s="5">
        <v>6500</v>
      </c>
      <c r="H27" s="89"/>
      <c r="I27" s="338" t="s">
        <v>306</v>
      </c>
      <c r="J27" s="339"/>
      <c r="K27" s="340"/>
    </row>
    <row r="28" spans="1:11" ht="18.45" customHeight="1">
      <c r="A28" s="332" t="s">
        <v>352</v>
      </c>
      <c r="B28" s="333"/>
      <c r="C28" s="333"/>
      <c r="D28" s="333"/>
      <c r="E28" s="333"/>
      <c r="F28" s="334"/>
      <c r="G28" s="5">
        <v>4500</v>
      </c>
      <c r="H28" s="89"/>
      <c r="I28" s="341"/>
      <c r="J28" s="342"/>
      <c r="K28" s="343"/>
    </row>
    <row r="29" spans="1:11" ht="18.45" customHeight="1">
      <c r="A29" s="335" t="s">
        <v>3</v>
      </c>
      <c r="B29" s="336"/>
      <c r="C29" s="336"/>
      <c r="D29" s="336"/>
      <c r="E29" s="336"/>
      <c r="F29" s="337"/>
      <c r="G29" s="5">
        <v>4600</v>
      </c>
      <c r="H29" s="89"/>
      <c r="I29" s="341"/>
      <c r="J29" s="342"/>
      <c r="K29" s="343"/>
    </row>
    <row r="30" spans="1:11" ht="18.45" customHeight="1" thickBot="1">
      <c r="A30" s="317" t="s">
        <v>22</v>
      </c>
      <c r="B30" s="318"/>
      <c r="C30" s="318"/>
      <c r="D30" s="318"/>
      <c r="E30" s="318"/>
      <c r="F30" s="318"/>
      <c r="G30" s="8" t="s">
        <v>329</v>
      </c>
      <c r="H30" s="90"/>
      <c r="I30" s="344"/>
      <c r="J30" s="345"/>
      <c r="K30" s="346"/>
    </row>
    <row r="31" spans="1:11">
      <c r="A31" s="347"/>
      <c r="B31" s="347"/>
      <c r="C31" s="347"/>
      <c r="D31" s="347"/>
      <c r="E31" s="347"/>
      <c r="F31" s="347"/>
    </row>
    <row r="32" spans="1:11" ht="13.8" thickBot="1">
      <c r="A32" s="348" t="s">
        <v>294</v>
      </c>
      <c r="B32" s="348"/>
      <c r="C32" s="348"/>
      <c r="D32" s="348"/>
      <c r="E32" s="348"/>
      <c r="F32" s="348"/>
      <c r="G32" s="348"/>
      <c r="H32" s="348"/>
      <c r="I32" s="348"/>
      <c r="J32" s="348"/>
      <c r="K32" s="348"/>
    </row>
    <row r="33" spans="1:11" ht="19.95" customHeight="1">
      <c r="A33" s="349" t="s">
        <v>24</v>
      </c>
      <c r="B33" s="350"/>
      <c r="C33" s="113" t="s">
        <v>35</v>
      </c>
      <c r="D33" s="325"/>
      <c r="E33" s="326"/>
      <c r="F33" s="82" t="s">
        <v>279</v>
      </c>
      <c r="G33" s="83"/>
      <c r="H33" s="83"/>
      <c r="I33" s="83"/>
      <c r="J33" s="83"/>
      <c r="K33" s="84"/>
    </row>
    <row r="34" spans="1:11" ht="19.95" customHeight="1">
      <c r="A34" s="351"/>
      <c r="B34" s="352"/>
      <c r="C34" s="353"/>
      <c r="D34" s="354"/>
      <c r="E34" s="354"/>
      <c r="F34" s="354"/>
      <c r="G34" s="354"/>
      <c r="H34" s="354"/>
      <c r="I34" s="354"/>
      <c r="J34" s="354"/>
      <c r="K34" s="355"/>
    </row>
    <row r="35" spans="1:11" ht="19.95" customHeight="1">
      <c r="A35" s="356" t="s">
        <v>300</v>
      </c>
      <c r="B35" s="352"/>
      <c r="C35" s="357"/>
      <c r="D35" s="358"/>
      <c r="E35" s="358"/>
      <c r="F35" s="358"/>
      <c r="G35" s="358"/>
      <c r="H35" s="358"/>
      <c r="I35" s="358"/>
      <c r="J35" s="358"/>
      <c r="K35" s="359"/>
    </row>
    <row r="36" spans="1:11" ht="19.95" customHeight="1">
      <c r="A36" s="351"/>
      <c r="B36" s="352"/>
      <c r="C36" s="114" t="s">
        <v>280</v>
      </c>
      <c r="D36" s="327"/>
      <c r="E36" s="298"/>
      <c r="F36" s="298"/>
      <c r="G36" s="328"/>
      <c r="H36" s="114" t="s">
        <v>281</v>
      </c>
      <c r="I36" s="327"/>
      <c r="J36" s="298"/>
      <c r="K36" s="299"/>
    </row>
    <row r="37" spans="1:11" ht="19.95" customHeight="1">
      <c r="A37" s="360" t="s">
        <v>295</v>
      </c>
      <c r="B37" s="361"/>
      <c r="C37" s="297"/>
      <c r="D37" s="298"/>
      <c r="E37" s="298"/>
      <c r="F37" s="298"/>
      <c r="G37" s="298"/>
      <c r="H37" s="298"/>
      <c r="I37" s="298"/>
      <c r="J37" s="298"/>
      <c r="K37" s="299"/>
    </row>
    <row r="38" spans="1:11" ht="19.95" customHeight="1">
      <c r="A38" s="300" t="s">
        <v>296</v>
      </c>
      <c r="B38" s="301"/>
      <c r="C38" s="302"/>
      <c r="D38" s="303"/>
      <c r="E38" s="304"/>
      <c r="F38" s="110" t="s">
        <v>282</v>
      </c>
      <c r="G38" s="111"/>
      <c r="H38" s="112" t="s">
        <v>283</v>
      </c>
      <c r="I38" s="329"/>
      <c r="J38" s="330"/>
      <c r="K38" s="331"/>
    </row>
    <row r="39" spans="1:11" ht="41.4" customHeight="1" thickBot="1">
      <c r="A39" s="369" t="s">
        <v>298</v>
      </c>
      <c r="B39" s="370"/>
      <c r="C39" s="364"/>
      <c r="D39" s="365"/>
      <c r="E39" s="365"/>
      <c r="F39" s="365"/>
      <c r="G39" s="365"/>
      <c r="H39" s="365"/>
      <c r="I39" s="365"/>
      <c r="J39" s="365"/>
      <c r="K39" s="366"/>
    </row>
    <row r="41" spans="1:11" s="95" customFormat="1">
      <c r="A41" s="368" t="s">
        <v>269</v>
      </c>
      <c r="B41" s="368"/>
      <c r="C41" s="368"/>
      <c r="D41" s="368"/>
      <c r="E41" s="368"/>
      <c r="F41" s="368"/>
      <c r="G41" s="368"/>
      <c r="H41" s="368"/>
      <c r="I41" s="368"/>
      <c r="J41" s="368"/>
      <c r="K41" s="368"/>
    </row>
    <row r="42" spans="1:11" s="95" customFormat="1">
      <c r="A42" s="94" t="s">
        <v>270</v>
      </c>
      <c r="B42" s="94"/>
      <c r="C42" s="94"/>
      <c r="D42" s="94"/>
      <c r="E42" s="94"/>
      <c r="F42" s="94"/>
      <c r="G42" s="94"/>
      <c r="H42" s="94"/>
      <c r="I42" s="94"/>
      <c r="J42" s="94"/>
      <c r="K42" s="94"/>
    </row>
    <row r="43" spans="1:11" s="141" customFormat="1" ht="20.399999999999999" customHeight="1">
      <c r="A43" s="139" t="s">
        <v>326</v>
      </c>
      <c r="B43" s="279" t="s">
        <v>327</v>
      </c>
      <c r="C43" s="140"/>
      <c r="D43" s="140"/>
      <c r="E43" s="280" t="s">
        <v>346</v>
      </c>
      <c r="F43" s="281"/>
      <c r="G43" s="281"/>
      <c r="H43" s="281"/>
      <c r="I43" s="281"/>
      <c r="J43" s="281"/>
      <c r="K43" s="281"/>
    </row>
    <row r="44" spans="1:11" s="142" customFormat="1" ht="15" customHeight="1">
      <c r="A44" s="362" t="s">
        <v>328</v>
      </c>
      <c r="B44" s="362"/>
      <c r="C44" s="362"/>
      <c r="D44" s="362"/>
      <c r="E44" s="362"/>
      <c r="F44" s="362"/>
      <c r="G44" s="362"/>
      <c r="H44" s="362"/>
      <c r="I44" s="362"/>
      <c r="J44" s="362"/>
      <c r="K44" s="362"/>
    </row>
    <row r="45" spans="1:11" s="95" customFormat="1" ht="14.4" customHeight="1">
      <c r="A45" s="96" t="s">
        <v>303</v>
      </c>
    </row>
    <row r="46" spans="1:11" s="95" customFormat="1" ht="14.4" customHeight="1">
      <c r="A46" s="95" t="s">
        <v>273</v>
      </c>
    </row>
    <row r="47" spans="1:11" s="95" customFormat="1" ht="14.4" customHeight="1">
      <c r="A47" s="95" t="s">
        <v>288</v>
      </c>
    </row>
    <row r="48" spans="1:11" s="95" customFormat="1" ht="14.4" customHeight="1">
      <c r="A48" s="95" t="s">
        <v>304</v>
      </c>
    </row>
    <row r="49" spans="1:48" s="95" customFormat="1"/>
    <row r="50" spans="1:48" s="133" customFormat="1" ht="47.4" customHeight="1">
      <c r="A50" s="367" t="s">
        <v>308</v>
      </c>
      <c r="B50" s="367"/>
      <c r="C50" s="367"/>
      <c r="D50" s="367"/>
      <c r="E50" s="367"/>
      <c r="F50" s="367"/>
      <c r="G50" s="367"/>
      <c r="H50" s="367"/>
      <c r="I50" s="367"/>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9"/>
      <c r="AT50" s="9"/>
      <c r="AU50" s="9"/>
      <c r="AV50" s="132"/>
    </row>
    <row r="51" spans="1:48" s="133" customFormat="1" ht="49.95" customHeight="1">
      <c r="A51" s="363" t="s">
        <v>330</v>
      </c>
      <c r="B51" s="363"/>
      <c r="C51" s="363"/>
      <c r="D51" s="363"/>
      <c r="E51" s="363"/>
      <c r="F51" s="363"/>
      <c r="G51" s="363"/>
      <c r="H51" s="363"/>
      <c r="I51" s="36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9"/>
      <c r="AT51" s="9"/>
      <c r="AU51" s="9"/>
      <c r="AV51" s="132"/>
    </row>
    <row r="56" spans="1:48" ht="25.2" customHeight="1"/>
    <row r="57" spans="1:48" ht="25.2" customHeight="1">
      <c r="A57" s="9" t="s">
        <v>277</v>
      </c>
    </row>
    <row r="58" spans="1:48" ht="31.2" customHeight="1"/>
    <row r="59" spans="1:48" ht="36" customHeight="1"/>
    <row r="60" spans="1:48" ht="36" customHeight="1"/>
  </sheetData>
  <sheetProtection sheet="1" objects="1" scenarios="1"/>
  <mergeCells count="66">
    <mergeCell ref="A44:K44"/>
    <mergeCell ref="A51:I51"/>
    <mergeCell ref="C39:K39"/>
    <mergeCell ref="A50:I50"/>
    <mergeCell ref="A41:K41"/>
    <mergeCell ref="A39:B39"/>
    <mergeCell ref="D33:E33"/>
    <mergeCell ref="D36:G36"/>
    <mergeCell ref="I36:K36"/>
    <mergeCell ref="I38:K38"/>
    <mergeCell ref="A27:F27"/>
    <mergeCell ref="A28:F28"/>
    <mergeCell ref="A29:F29"/>
    <mergeCell ref="I27:K30"/>
    <mergeCell ref="A30:F30"/>
    <mergeCell ref="A31:F31"/>
    <mergeCell ref="A32:K32"/>
    <mergeCell ref="A33:B34"/>
    <mergeCell ref="C34:K34"/>
    <mergeCell ref="A35:B36"/>
    <mergeCell ref="C35:K35"/>
    <mergeCell ref="A37:B37"/>
    <mergeCell ref="C37:K37"/>
    <mergeCell ref="A38:B38"/>
    <mergeCell ref="C38:E38"/>
    <mergeCell ref="A19:F19"/>
    <mergeCell ref="I19:K19"/>
    <mergeCell ref="A26:K26"/>
    <mergeCell ref="A20:F20"/>
    <mergeCell ref="I20:K20"/>
    <mergeCell ref="A21:F21"/>
    <mergeCell ref="I21:K21"/>
    <mergeCell ref="A22:F22"/>
    <mergeCell ref="I22:K22"/>
    <mergeCell ref="A23:K23"/>
    <mergeCell ref="A24:F24"/>
    <mergeCell ref="A25:F25"/>
    <mergeCell ref="I24:K25"/>
    <mergeCell ref="A16:F16"/>
    <mergeCell ref="I16:K16"/>
    <mergeCell ref="A17:F17"/>
    <mergeCell ref="I17:K17"/>
    <mergeCell ref="A18:F18"/>
    <mergeCell ref="I18:K18"/>
    <mergeCell ref="A13:F13"/>
    <mergeCell ref="I13:K13"/>
    <mergeCell ref="A14:F14"/>
    <mergeCell ref="I14:K14"/>
    <mergeCell ref="A15:F15"/>
    <mergeCell ref="I15:K15"/>
    <mergeCell ref="A1:K3"/>
    <mergeCell ref="A6:F6"/>
    <mergeCell ref="I6:K6"/>
    <mergeCell ref="A7:F7"/>
    <mergeCell ref="I7:K7"/>
    <mergeCell ref="H5:K5"/>
    <mergeCell ref="A11:F11"/>
    <mergeCell ref="I11:K11"/>
    <mergeCell ref="A12:F12"/>
    <mergeCell ref="A8:F8"/>
    <mergeCell ref="I8:K8"/>
    <mergeCell ref="A9:F9"/>
    <mergeCell ref="I9:K9"/>
    <mergeCell ref="A10:F10"/>
    <mergeCell ref="I10:K10"/>
    <mergeCell ref="I12:K12"/>
  </mergeCells>
  <phoneticPr fontId="10"/>
  <hyperlinks>
    <hyperlink ref="B43" r:id="rId1" xr:uid="{1EC5BA13-602D-4327-BA8C-D1D612196482}"/>
  </hyperlinks>
  <printOptions horizontalCentered="1"/>
  <pageMargins left="0.23622047244094491" right="0.23622047244094491" top="0.74803149606299213" bottom="0.74803149606299213"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92D1-8E21-4DB5-9E70-73B9FB5FB01A}">
  <sheetPr codeName="Sheet11">
    <tabColor rgb="FFFF0000"/>
    <pageSetUpPr fitToPage="1"/>
  </sheetPr>
  <dimension ref="A1:CQ80"/>
  <sheetViews>
    <sheetView showGridLines="0" zoomScaleNormal="100" zoomScaleSheetLayoutView="100" workbookViewId="0">
      <selection activeCell="I13" sqref="I13:K13"/>
    </sheetView>
  </sheetViews>
  <sheetFormatPr defaultColWidth="8.88671875" defaultRowHeight="13.2"/>
  <cols>
    <col min="1" max="2" width="11.6640625" style="118" customWidth="1"/>
    <col min="3" max="8" width="10.77734375" style="118" customWidth="1"/>
    <col min="9" max="9" width="10.5546875" style="118" bestFit="1" customWidth="1"/>
    <col min="10" max="11" width="8.88671875" style="118"/>
    <col min="12" max="12" width="3.77734375" style="118" customWidth="1"/>
    <col min="13" max="13" width="7.5546875" style="119" customWidth="1"/>
    <col min="14" max="14" width="14.44140625" style="119" customWidth="1"/>
    <col min="15" max="15" width="14.88671875" style="119" bestFit="1" customWidth="1"/>
    <col min="16" max="16" width="10" style="120" customWidth="1"/>
    <col min="17" max="17" width="12.33203125" style="118" customWidth="1"/>
    <col min="18" max="18" width="10" style="118" customWidth="1"/>
    <col min="19" max="19" width="12.33203125" style="118" customWidth="1"/>
    <col min="20" max="20" width="10.77734375" style="118" customWidth="1"/>
    <col min="21" max="31" width="8.88671875" style="118"/>
    <col min="32" max="32" width="10.21875" style="118" bestFit="1" customWidth="1"/>
    <col min="33" max="16384" width="8.88671875" style="118"/>
  </cols>
  <sheetData>
    <row r="1" spans="1:95">
      <c r="A1" s="565" t="s">
        <v>356</v>
      </c>
      <c r="B1" s="408"/>
      <c r="C1" s="408"/>
      <c r="D1" s="408"/>
      <c r="E1" s="408"/>
      <c r="F1" s="408"/>
      <c r="G1" s="408"/>
      <c r="H1" s="408"/>
      <c r="I1" s="408"/>
      <c r="J1" s="408"/>
      <c r="K1" s="408"/>
      <c r="L1" s="146"/>
      <c r="M1" s="147"/>
      <c r="N1" s="147"/>
      <c r="O1" s="147"/>
      <c r="P1" s="148"/>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row>
    <row r="2" spans="1:95">
      <c r="A2" s="408"/>
      <c r="B2" s="408"/>
      <c r="C2" s="408"/>
      <c r="D2" s="408"/>
      <c r="E2" s="408"/>
      <c r="F2" s="408"/>
      <c r="G2" s="408"/>
      <c r="H2" s="408"/>
      <c r="I2" s="408"/>
      <c r="J2" s="408"/>
      <c r="K2" s="408"/>
      <c r="L2" s="146"/>
      <c r="M2" s="147"/>
      <c r="N2" s="147"/>
      <c r="O2" s="147"/>
      <c r="P2" s="148"/>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row>
    <row r="3" spans="1:95" ht="13.8" thickBot="1">
      <c r="A3" s="408"/>
      <c r="B3" s="408"/>
      <c r="C3" s="408"/>
      <c r="D3" s="408"/>
      <c r="E3" s="408"/>
      <c r="F3" s="408"/>
      <c r="G3" s="408"/>
      <c r="H3" s="408"/>
      <c r="I3" s="408"/>
      <c r="J3" s="408"/>
      <c r="K3" s="408"/>
      <c r="L3" s="146"/>
      <c r="M3" s="147"/>
      <c r="N3" s="147"/>
      <c r="O3" s="147"/>
      <c r="P3" s="148"/>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row>
    <row r="4" spans="1:95" ht="24.6" thickTop="1" thickBot="1">
      <c r="C4" s="145"/>
      <c r="D4" s="145"/>
      <c r="E4" s="145"/>
      <c r="F4" s="145"/>
      <c r="G4" s="145"/>
      <c r="H4" s="145"/>
      <c r="I4" s="145"/>
      <c r="J4" s="145"/>
      <c r="K4" s="145"/>
      <c r="L4" s="472" t="s">
        <v>185</v>
      </c>
      <c r="M4" s="473"/>
      <c r="N4" s="149"/>
      <c r="O4" s="147"/>
      <c r="P4" s="148"/>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row>
    <row r="5" spans="1:95" ht="14.4" thickTop="1" thickBot="1">
      <c r="A5" s="146"/>
      <c r="B5" s="146"/>
      <c r="C5" s="146"/>
      <c r="D5" s="146"/>
      <c r="E5" s="146"/>
      <c r="F5" s="146"/>
      <c r="G5" s="150" t="s">
        <v>271</v>
      </c>
      <c r="H5" s="417" t="str">
        <f>非会員用申込書!$H$5</f>
        <v>年　　月　　日</v>
      </c>
      <c r="I5" s="417"/>
      <c r="J5" s="417"/>
      <c r="K5" s="417"/>
      <c r="L5" s="146"/>
      <c r="M5" s="147"/>
      <c r="N5" s="147"/>
      <c r="O5" s="147"/>
      <c r="P5" s="148"/>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row>
    <row r="6" spans="1:95" s="119" customFormat="1" ht="25.8" customHeight="1" thickBot="1">
      <c r="A6" s="409" t="s">
        <v>4</v>
      </c>
      <c r="B6" s="410"/>
      <c r="C6" s="410"/>
      <c r="D6" s="410"/>
      <c r="E6" s="410"/>
      <c r="F6" s="410"/>
      <c r="G6" s="151" t="s">
        <v>267</v>
      </c>
      <c r="H6" s="152" t="s">
        <v>6</v>
      </c>
      <c r="I6" s="411" t="s">
        <v>7</v>
      </c>
      <c r="J6" s="411"/>
      <c r="K6" s="412"/>
      <c r="L6" s="153"/>
      <c r="M6" s="147"/>
      <c r="N6" s="154" t="s">
        <v>40</v>
      </c>
      <c r="O6" s="155"/>
      <c r="P6" s="156" t="s">
        <v>265</v>
      </c>
      <c r="Q6" s="156" t="s">
        <v>39</v>
      </c>
      <c r="R6" s="157" t="s">
        <v>266</v>
      </c>
      <c r="S6" s="157" t="s">
        <v>284</v>
      </c>
      <c r="T6" s="158"/>
      <c r="U6" s="480" t="s">
        <v>4</v>
      </c>
      <c r="V6" s="481"/>
      <c r="W6" s="481"/>
      <c r="X6" s="481"/>
      <c r="Y6" s="481"/>
      <c r="Z6" s="481"/>
      <c r="AA6" s="267" t="s">
        <v>267</v>
      </c>
      <c r="AB6" s="268" t="s">
        <v>6</v>
      </c>
      <c r="AC6" s="158"/>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row>
    <row r="7" spans="1:95" ht="18" customHeight="1">
      <c r="A7" s="413" t="s">
        <v>8</v>
      </c>
      <c r="B7" s="414"/>
      <c r="C7" s="414"/>
      <c r="D7" s="414"/>
      <c r="E7" s="414"/>
      <c r="F7" s="414"/>
      <c r="G7" s="159">
        <v>7000</v>
      </c>
      <c r="H7" s="160" t="str">
        <f>IF(非会員用申込書!$H7="","",非会員用申込書!$H7)</f>
        <v/>
      </c>
      <c r="I7" s="415" t="s">
        <v>165</v>
      </c>
      <c r="J7" s="415"/>
      <c r="K7" s="416"/>
      <c r="L7" s="153"/>
      <c r="M7" s="147"/>
      <c r="N7" s="161" t="str">
        <f t="shared" ref="N7:N22" si="0">IF(H7="","",H7*G7)</f>
        <v/>
      </c>
      <c r="O7" s="148"/>
      <c r="P7" s="162">
        <v>150</v>
      </c>
      <c r="Q7" s="163" t="str">
        <f t="shared" ref="Q7:Q22" si="1">IF(H7="","",H7*P7)</f>
        <v/>
      </c>
      <c r="R7" s="164">
        <v>1580</v>
      </c>
      <c r="S7" s="163" t="str">
        <f t="shared" ref="S7:S22" si="2">IF(H7="","",H7*R7)</f>
        <v/>
      </c>
      <c r="T7" s="146"/>
      <c r="U7" s="146" t="str" cm="1">
        <f t="array" ref="U7:AB8">_xlfn._xlws.FILTER($A$7:$H$32,$H$7:$H$32&lt;&gt;"","")</f>
        <v xml:space="preserve">送 料   </v>
      </c>
      <c r="V7" s="146">
        <v>0</v>
      </c>
      <c r="W7" s="146">
        <v>0</v>
      </c>
      <c r="X7" s="146">
        <v>0</v>
      </c>
      <c r="Y7" s="146">
        <v>0</v>
      </c>
      <c r="Z7" s="146">
        <v>0</v>
      </c>
      <c r="AA7" s="146">
        <v>0</v>
      </c>
      <c r="AB7" s="146">
        <v>1</v>
      </c>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row>
    <row r="8" spans="1:95" ht="18" customHeight="1">
      <c r="A8" s="413" t="s">
        <v>34</v>
      </c>
      <c r="B8" s="414"/>
      <c r="C8" s="414"/>
      <c r="D8" s="414"/>
      <c r="E8" s="414"/>
      <c r="F8" s="414"/>
      <c r="G8" s="159">
        <v>4500</v>
      </c>
      <c r="H8" s="160" t="str">
        <f>IF(非会員用申込書!$H8="","",非会員用申込書!$H8)</f>
        <v/>
      </c>
      <c r="I8" s="415"/>
      <c r="J8" s="415"/>
      <c r="K8" s="416"/>
      <c r="L8" s="153"/>
      <c r="M8" s="147"/>
      <c r="N8" s="161" t="str">
        <f t="shared" si="0"/>
        <v/>
      </c>
      <c r="O8" s="148"/>
      <c r="P8" s="162">
        <v>13</v>
      </c>
      <c r="Q8" s="163" t="str">
        <f t="shared" si="1"/>
        <v/>
      </c>
      <c r="R8" s="164">
        <v>680</v>
      </c>
      <c r="S8" s="163" t="str">
        <f t="shared" si="2"/>
        <v/>
      </c>
      <c r="T8" s="146"/>
      <c r="U8" s="146" t="str">
        <v>以下余白　</v>
      </c>
      <c r="V8" s="146">
        <v>0</v>
      </c>
      <c r="W8" s="146">
        <v>0</v>
      </c>
      <c r="X8" s="146">
        <v>0</v>
      </c>
      <c r="Y8" s="146">
        <v>0</v>
      </c>
      <c r="Z8" s="146">
        <v>0</v>
      </c>
      <c r="AA8" s="146" t="str">
        <v xml:space="preserve"> </v>
      </c>
      <c r="AB8" s="146" t="str">
        <v xml:space="preserve"> </v>
      </c>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row>
    <row r="9" spans="1:95" ht="18" customHeight="1">
      <c r="A9" s="413" t="s">
        <v>9</v>
      </c>
      <c r="B9" s="414"/>
      <c r="C9" s="414"/>
      <c r="D9" s="414"/>
      <c r="E9" s="414"/>
      <c r="F9" s="414"/>
      <c r="G9" s="159">
        <v>4500</v>
      </c>
      <c r="H9" s="160" t="str">
        <f>IF(非会員用申込書!$H9="","",非会員用申込書!$H9)</f>
        <v/>
      </c>
      <c r="I9" s="415" t="s">
        <v>164</v>
      </c>
      <c r="J9" s="415"/>
      <c r="K9" s="416"/>
      <c r="L9" s="153"/>
      <c r="M9" s="147"/>
      <c r="N9" s="161" t="str">
        <f t="shared" si="0"/>
        <v/>
      </c>
      <c r="O9" s="148"/>
      <c r="P9" s="162">
        <v>10</v>
      </c>
      <c r="Q9" s="163" t="str">
        <f t="shared" si="1"/>
        <v/>
      </c>
      <c r="R9" s="164">
        <v>480</v>
      </c>
      <c r="S9" s="163" t="str">
        <f t="shared" si="2"/>
        <v/>
      </c>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row>
    <row r="10" spans="1:95" ht="18" customHeight="1">
      <c r="A10" s="413" t="s">
        <v>348</v>
      </c>
      <c r="B10" s="414"/>
      <c r="C10" s="414"/>
      <c r="D10" s="414"/>
      <c r="E10" s="414"/>
      <c r="F10" s="414"/>
      <c r="G10" s="159">
        <v>3400</v>
      </c>
      <c r="H10" s="160" t="str">
        <f>IF(非会員用申込書!$H10="","",非会員用申込書!$H10)</f>
        <v/>
      </c>
      <c r="I10" s="415"/>
      <c r="J10" s="415"/>
      <c r="K10" s="416"/>
      <c r="L10" s="153"/>
      <c r="M10" s="147"/>
      <c r="N10" s="161" t="str">
        <f t="shared" si="0"/>
        <v/>
      </c>
      <c r="O10" s="148"/>
      <c r="P10" s="162">
        <v>18</v>
      </c>
      <c r="Q10" s="163" t="str">
        <f t="shared" si="1"/>
        <v/>
      </c>
      <c r="R10" s="164">
        <v>1000</v>
      </c>
      <c r="S10" s="163" t="str">
        <f t="shared" si="2"/>
        <v/>
      </c>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row>
    <row r="11" spans="1:95" ht="18" customHeight="1">
      <c r="A11" s="413" t="s">
        <v>10</v>
      </c>
      <c r="B11" s="414"/>
      <c r="C11" s="414"/>
      <c r="D11" s="414"/>
      <c r="E11" s="414"/>
      <c r="F11" s="414"/>
      <c r="G11" s="159">
        <v>3200</v>
      </c>
      <c r="H11" s="160" t="str">
        <f>IF(非会員用申込書!$H11="","",非会員用申込書!$H11)</f>
        <v/>
      </c>
      <c r="I11" s="415"/>
      <c r="J11" s="415"/>
      <c r="K11" s="416"/>
      <c r="L11" s="153"/>
      <c r="M11" s="147"/>
      <c r="N11" s="161" t="str">
        <f t="shared" si="0"/>
        <v/>
      </c>
      <c r="O11" s="148"/>
      <c r="P11" s="162">
        <v>8</v>
      </c>
      <c r="Q11" s="163" t="str">
        <f t="shared" si="1"/>
        <v/>
      </c>
      <c r="R11" s="164">
        <v>400</v>
      </c>
      <c r="S11" s="163" t="str">
        <f t="shared" si="2"/>
        <v/>
      </c>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row>
    <row r="12" spans="1:95" ht="18" customHeight="1">
      <c r="A12" s="413" t="s">
        <v>11</v>
      </c>
      <c r="B12" s="414"/>
      <c r="C12" s="414"/>
      <c r="D12" s="414"/>
      <c r="E12" s="414"/>
      <c r="F12" s="414"/>
      <c r="G12" s="159">
        <v>3500</v>
      </c>
      <c r="H12" s="160" t="str">
        <f>IF(非会員用申込書!$H12="","",非会員用申込書!$H12)</f>
        <v/>
      </c>
      <c r="I12" s="415" t="s">
        <v>164</v>
      </c>
      <c r="J12" s="415"/>
      <c r="K12" s="416"/>
      <c r="L12" s="153"/>
      <c r="M12" s="147"/>
      <c r="N12" s="161" t="str">
        <f t="shared" si="0"/>
        <v/>
      </c>
      <c r="O12" s="148"/>
      <c r="P12" s="162">
        <v>13</v>
      </c>
      <c r="Q12" s="163" t="str">
        <f t="shared" si="1"/>
        <v/>
      </c>
      <c r="R12" s="164">
        <v>820</v>
      </c>
      <c r="S12" s="163" t="str">
        <f t="shared" si="2"/>
        <v/>
      </c>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row>
    <row r="13" spans="1:95" ht="18" customHeight="1">
      <c r="A13" s="286" t="s">
        <v>353</v>
      </c>
      <c r="B13" s="287"/>
      <c r="C13" s="287"/>
      <c r="D13" s="287"/>
      <c r="E13" s="287"/>
      <c r="F13" s="287"/>
      <c r="G13" s="283">
        <v>4900</v>
      </c>
      <c r="H13" s="160" t="str">
        <f>IF(非会員用申込書!$H13="","",非会員用申込書!$H13)</f>
        <v/>
      </c>
      <c r="I13" s="415"/>
      <c r="J13" s="415"/>
      <c r="K13" s="416"/>
      <c r="L13" s="153"/>
      <c r="M13" s="147"/>
      <c r="N13" s="161" t="str">
        <f t="shared" si="0"/>
        <v/>
      </c>
      <c r="O13" s="148"/>
      <c r="P13" s="162">
        <v>15</v>
      </c>
      <c r="Q13" s="163" t="str">
        <f t="shared" si="1"/>
        <v/>
      </c>
      <c r="R13" s="164">
        <v>760</v>
      </c>
      <c r="S13" s="163" t="str">
        <f t="shared" si="2"/>
        <v/>
      </c>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row>
    <row r="14" spans="1:95" ht="18" customHeight="1">
      <c r="A14" s="501" t="s">
        <v>349</v>
      </c>
      <c r="B14" s="502"/>
      <c r="C14" s="502"/>
      <c r="D14" s="502"/>
      <c r="E14" s="502"/>
      <c r="F14" s="503"/>
      <c r="G14" s="159">
        <v>2300</v>
      </c>
      <c r="H14" s="160" t="str">
        <f>IF(非会員用申込書!$H14="","",非会員用申込書!$H14)</f>
        <v/>
      </c>
      <c r="I14" s="415"/>
      <c r="J14" s="415"/>
      <c r="K14" s="416"/>
      <c r="L14" s="146"/>
      <c r="M14" s="147"/>
      <c r="N14" s="161" t="str">
        <f t="shared" si="0"/>
        <v/>
      </c>
      <c r="O14" s="148"/>
      <c r="P14" s="162">
        <v>12</v>
      </c>
      <c r="Q14" s="163" t="str">
        <f t="shared" si="1"/>
        <v/>
      </c>
      <c r="R14" s="164">
        <v>620</v>
      </c>
      <c r="S14" s="163" t="str">
        <f t="shared" si="2"/>
        <v/>
      </c>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row>
    <row r="15" spans="1:95" ht="18" customHeight="1">
      <c r="A15" s="501" t="s">
        <v>333</v>
      </c>
      <c r="B15" s="502"/>
      <c r="C15" s="502"/>
      <c r="D15" s="502"/>
      <c r="E15" s="502"/>
      <c r="F15" s="503"/>
      <c r="G15" s="159">
        <v>2000</v>
      </c>
      <c r="H15" s="160" t="str">
        <f>IF(非会員用申込書!$H15="","",非会員用申込書!$H15)</f>
        <v/>
      </c>
      <c r="I15" s="415"/>
      <c r="J15" s="415"/>
      <c r="K15" s="416"/>
      <c r="L15" s="146"/>
      <c r="M15" s="147"/>
      <c r="N15" s="161" t="str">
        <f t="shared" si="0"/>
        <v/>
      </c>
      <c r="O15" s="148"/>
      <c r="P15" s="162">
        <v>9</v>
      </c>
      <c r="Q15" s="163" t="str">
        <f t="shared" si="1"/>
        <v/>
      </c>
      <c r="R15" s="164">
        <v>480</v>
      </c>
      <c r="S15" s="163" t="str">
        <f t="shared" si="2"/>
        <v/>
      </c>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row>
    <row r="16" spans="1:95" ht="18" customHeight="1">
      <c r="A16" s="413" t="s">
        <v>12</v>
      </c>
      <c r="B16" s="414"/>
      <c r="C16" s="414"/>
      <c r="D16" s="414"/>
      <c r="E16" s="414"/>
      <c r="F16" s="414"/>
      <c r="G16" s="159">
        <v>70</v>
      </c>
      <c r="H16" s="160" t="str">
        <f>IF(非会員用申込書!$H16="","",非会員用申込書!$H16)</f>
        <v/>
      </c>
      <c r="I16" s="415"/>
      <c r="J16" s="415"/>
      <c r="K16" s="416"/>
      <c r="L16" s="146"/>
      <c r="M16" s="147"/>
      <c r="N16" s="161" t="str">
        <f t="shared" si="0"/>
        <v/>
      </c>
      <c r="O16" s="148"/>
      <c r="P16" s="278">
        <v>1.5</v>
      </c>
      <c r="Q16" s="163" t="str">
        <f t="shared" si="1"/>
        <v/>
      </c>
      <c r="R16" s="164">
        <v>20</v>
      </c>
      <c r="S16" s="163" t="str">
        <f t="shared" si="2"/>
        <v/>
      </c>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row>
    <row r="17" spans="1:95" ht="18" customHeight="1">
      <c r="A17" s="413" t="s">
        <v>13</v>
      </c>
      <c r="B17" s="414"/>
      <c r="C17" s="414"/>
      <c r="D17" s="414"/>
      <c r="E17" s="414"/>
      <c r="F17" s="414"/>
      <c r="G17" s="159">
        <v>70</v>
      </c>
      <c r="H17" s="160" t="str">
        <f>IF(非会員用申込書!$H17="","",非会員用申込書!$H17)</f>
        <v/>
      </c>
      <c r="I17" s="415"/>
      <c r="J17" s="415"/>
      <c r="K17" s="416"/>
      <c r="L17" s="146"/>
      <c r="M17" s="147"/>
      <c r="N17" s="161" t="str">
        <f t="shared" si="0"/>
        <v/>
      </c>
      <c r="O17" s="148"/>
      <c r="P17" s="278">
        <v>1.5</v>
      </c>
      <c r="Q17" s="163" t="str">
        <f t="shared" si="1"/>
        <v/>
      </c>
      <c r="R17" s="164">
        <v>20</v>
      </c>
      <c r="S17" s="163" t="str">
        <f t="shared" si="2"/>
        <v/>
      </c>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row>
    <row r="18" spans="1:95" ht="18" customHeight="1">
      <c r="A18" s="413" t="s">
        <v>14</v>
      </c>
      <c r="B18" s="414"/>
      <c r="C18" s="414"/>
      <c r="D18" s="414"/>
      <c r="E18" s="414"/>
      <c r="F18" s="414"/>
      <c r="G18" s="159">
        <v>70</v>
      </c>
      <c r="H18" s="160" t="str">
        <f>IF(非会員用申込書!$H18="","",非会員用申込書!$H18)</f>
        <v/>
      </c>
      <c r="I18" s="415"/>
      <c r="J18" s="415"/>
      <c r="K18" s="416"/>
      <c r="L18" s="146"/>
      <c r="M18" s="147"/>
      <c r="N18" s="161" t="str">
        <f t="shared" si="0"/>
        <v/>
      </c>
      <c r="O18" s="148"/>
      <c r="P18" s="278">
        <v>1.5</v>
      </c>
      <c r="Q18" s="163" t="str">
        <f t="shared" si="1"/>
        <v/>
      </c>
      <c r="R18" s="164">
        <v>20</v>
      </c>
      <c r="S18" s="163" t="str">
        <f t="shared" si="2"/>
        <v/>
      </c>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row>
    <row r="19" spans="1:95" ht="18" customHeight="1">
      <c r="A19" s="486" t="s">
        <v>15</v>
      </c>
      <c r="B19" s="384"/>
      <c r="C19" s="384"/>
      <c r="D19" s="384"/>
      <c r="E19" s="384"/>
      <c r="F19" s="384"/>
      <c r="G19" s="159">
        <v>61</v>
      </c>
      <c r="H19" s="160" t="str">
        <f>IF(非会員用申込書!$H19="","",非会員用申込書!$H19)</f>
        <v/>
      </c>
      <c r="I19" s="415"/>
      <c r="J19" s="415"/>
      <c r="K19" s="416"/>
      <c r="L19" s="146"/>
      <c r="M19" s="147"/>
      <c r="N19" s="161" t="str">
        <f t="shared" si="0"/>
        <v/>
      </c>
      <c r="O19" s="148"/>
      <c r="P19" s="278">
        <v>1.5</v>
      </c>
      <c r="Q19" s="163" t="str">
        <f t="shared" si="1"/>
        <v/>
      </c>
      <c r="R19" s="164">
        <v>20</v>
      </c>
      <c r="S19" s="163" t="str">
        <f t="shared" si="2"/>
        <v/>
      </c>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row>
    <row r="20" spans="1:95" ht="18" customHeight="1">
      <c r="A20" s="486" t="s">
        <v>350</v>
      </c>
      <c r="B20" s="384"/>
      <c r="C20" s="384"/>
      <c r="D20" s="384"/>
      <c r="E20" s="384"/>
      <c r="F20" s="384"/>
      <c r="G20" s="159">
        <v>82</v>
      </c>
      <c r="H20" s="160" t="str">
        <f>IF(非会員用申込書!$H20="","",非会員用申込書!$H20)</f>
        <v/>
      </c>
      <c r="I20" s="415"/>
      <c r="J20" s="415"/>
      <c r="K20" s="416"/>
      <c r="L20" s="146"/>
      <c r="M20" s="147"/>
      <c r="N20" s="161" t="str">
        <f t="shared" si="0"/>
        <v/>
      </c>
      <c r="O20" s="148"/>
      <c r="P20" s="278">
        <v>1.5</v>
      </c>
      <c r="Q20" s="163" t="str">
        <f t="shared" si="1"/>
        <v/>
      </c>
      <c r="R20" s="164">
        <v>20</v>
      </c>
      <c r="S20" s="163" t="str">
        <f t="shared" si="2"/>
        <v/>
      </c>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row>
    <row r="21" spans="1:95" ht="18" customHeight="1">
      <c r="A21" s="486" t="s">
        <v>17</v>
      </c>
      <c r="B21" s="384"/>
      <c r="C21" s="384"/>
      <c r="D21" s="384"/>
      <c r="E21" s="384"/>
      <c r="F21" s="384"/>
      <c r="G21" s="159">
        <v>305</v>
      </c>
      <c r="H21" s="160" t="str">
        <f>IF(非会員用申込書!$H21="","",非会員用申込書!$H21)</f>
        <v/>
      </c>
      <c r="I21" s="415"/>
      <c r="J21" s="415"/>
      <c r="K21" s="416"/>
      <c r="L21" s="146"/>
      <c r="M21" s="147"/>
      <c r="N21" s="161" t="str">
        <f t="shared" si="0"/>
        <v/>
      </c>
      <c r="O21" s="148"/>
      <c r="P21" s="162">
        <v>2</v>
      </c>
      <c r="Q21" s="163" t="str">
        <f t="shared" si="1"/>
        <v/>
      </c>
      <c r="R21" s="164">
        <v>60</v>
      </c>
      <c r="S21" s="163" t="str">
        <f t="shared" si="2"/>
        <v/>
      </c>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row>
    <row r="22" spans="1:95" ht="18" customHeight="1" thickBot="1">
      <c r="A22" s="489" t="s">
        <v>18</v>
      </c>
      <c r="B22" s="490"/>
      <c r="C22" s="490"/>
      <c r="D22" s="490"/>
      <c r="E22" s="490"/>
      <c r="F22" s="490"/>
      <c r="G22" s="165">
        <v>305</v>
      </c>
      <c r="H22" s="160" t="str">
        <f>IF(非会員用申込書!$H22="","",非会員用申込書!$H22)</f>
        <v/>
      </c>
      <c r="I22" s="491"/>
      <c r="J22" s="491"/>
      <c r="K22" s="492"/>
      <c r="L22" s="146"/>
      <c r="M22" s="147"/>
      <c r="N22" s="161" t="str">
        <f t="shared" si="0"/>
        <v/>
      </c>
      <c r="O22" s="148"/>
      <c r="P22" s="162">
        <v>2</v>
      </c>
      <c r="Q22" s="163" t="str">
        <f t="shared" si="1"/>
        <v/>
      </c>
      <c r="R22" s="166">
        <v>60</v>
      </c>
      <c r="S22" s="163" t="str">
        <f t="shared" si="2"/>
        <v/>
      </c>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row>
    <row r="23" spans="1:95" ht="18" customHeight="1">
      <c r="A23" s="482" t="s">
        <v>263</v>
      </c>
      <c r="B23" s="483"/>
      <c r="C23" s="483"/>
      <c r="D23" s="483"/>
      <c r="E23" s="483"/>
      <c r="F23" s="483"/>
      <c r="G23" s="167"/>
      <c r="H23" s="168"/>
      <c r="I23" s="169"/>
      <c r="J23" s="169"/>
      <c r="K23" s="170"/>
      <c r="L23" s="146"/>
      <c r="M23" s="147"/>
      <c r="N23" s="171"/>
      <c r="O23" s="148"/>
      <c r="P23" s="172"/>
      <c r="Q23" s="172"/>
      <c r="R23" s="172"/>
      <c r="S23" s="172"/>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row>
    <row r="24" spans="1:95" ht="18" customHeight="1">
      <c r="A24" s="493" t="s">
        <v>302</v>
      </c>
      <c r="B24" s="494"/>
      <c r="C24" s="494"/>
      <c r="D24" s="494"/>
      <c r="E24" s="494"/>
      <c r="F24" s="494"/>
      <c r="G24" s="173" t="str">
        <f>IF(非会員用申込書!$H24="","3,143 ","メール依頼 ")</f>
        <v xml:space="preserve">3,143 </v>
      </c>
      <c r="H24" s="284"/>
      <c r="I24" s="495" t="s">
        <v>309</v>
      </c>
      <c r="J24" s="496"/>
      <c r="K24" s="497"/>
      <c r="L24" s="174"/>
      <c r="M24" s="147"/>
      <c r="N24" s="175"/>
      <c r="O24" s="148"/>
      <c r="P24" s="398" t="s">
        <v>287</v>
      </c>
      <c r="Q24" s="176"/>
      <c r="R24" s="400" t="s">
        <v>287</v>
      </c>
      <c r="S24" s="17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row>
    <row r="25" spans="1:95" ht="18" customHeight="1" thickBot="1">
      <c r="A25" s="487" t="s">
        <v>335</v>
      </c>
      <c r="B25" s="488"/>
      <c r="C25" s="488"/>
      <c r="D25" s="488"/>
      <c r="E25" s="488"/>
      <c r="F25" s="488"/>
      <c r="G25" s="177" t="str">
        <f>IF(非会員用申込書!$H25="","4,620 ","メール依頼 ")</f>
        <v xml:space="preserve">4,620 </v>
      </c>
      <c r="H25" s="284"/>
      <c r="I25" s="498"/>
      <c r="J25" s="499"/>
      <c r="K25" s="500"/>
      <c r="L25" s="174"/>
      <c r="M25" s="147"/>
      <c r="N25" s="175"/>
      <c r="O25" s="148"/>
      <c r="P25" s="399"/>
      <c r="Q25" s="176"/>
      <c r="R25" s="401"/>
      <c r="S25" s="17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row>
    <row r="26" spans="1:95" ht="18" customHeight="1">
      <c r="A26" s="484" t="s">
        <v>264</v>
      </c>
      <c r="B26" s="485"/>
      <c r="C26" s="485"/>
      <c r="D26" s="485"/>
      <c r="E26" s="485"/>
      <c r="F26" s="485"/>
      <c r="G26" s="178"/>
      <c r="H26" s="179"/>
      <c r="I26" s="180"/>
      <c r="J26" s="180"/>
      <c r="K26" s="181"/>
      <c r="L26" s="174"/>
      <c r="M26" s="147"/>
      <c r="N26" s="171"/>
      <c r="O26" s="148"/>
      <c r="P26" s="172"/>
      <c r="Q26" s="172"/>
      <c r="R26" s="172"/>
      <c r="S26" s="172"/>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row>
    <row r="27" spans="1:95" ht="18" customHeight="1">
      <c r="A27" s="430" t="s">
        <v>354</v>
      </c>
      <c r="B27" s="431"/>
      <c r="C27" s="431"/>
      <c r="D27" s="431"/>
      <c r="E27" s="431"/>
      <c r="F27" s="431"/>
      <c r="G27" s="173">
        <v>6500</v>
      </c>
      <c r="H27" s="284" t="str">
        <f>IF(非会員用申込書!$H27="","",非会員用申込書!$H27)</f>
        <v/>
      </c>
      <c r="I27" s="463" t="s">
        <v>307</v>
      </c>
      <c r="J27" s="464"/>
      <c r="K27" s="465"/>
      <c r="L27" s="174"/>
      <c r="M27" s="147"/>
      <c r="N27" s="161" t="str">
        <f>IF(H27="","",H27*G27)</f>
        <v/>
      </c>
      <c r="O27" s="148"/>
      <c r="P27" s="162">
        <v>21</v>
      </c>
      <c r="Q27" s="163" t="str">
        <f>IF(H27="","",H27*P27)</f>
        <v/>
      </c>
      <c r="R27" s="164">
        <v>1080</v>
      </c>
      <c r="S27" s="163" t="str">
        <f>IF(H27="","",H27*R27)</f>
        <v/>
      </c>
      <c r="T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row>
    <row r="28" spans="1:95" ht="18" customHeight="1">
      <c r="A28" s="430" t="s">
        <v>355</v>
      </c>
      <c r="B28" s="431"/>
      <c r="C28" s="431"/>
      <c r="D28" s="431"/>
      <c r="E28" s="431"/>
      <c r="F28" s="431"/>
      <c r="G28" s="173">
        <v>4500</v>
      </c>
      <c r="H28" s="284" t="str">
        <f>IF(非会員用申込書!$H28="","",非会員用申込書!$H28)</f>
        <v/>
      </c>
      <c r="I28" s="466"/>
      <c r="J28" s="467"/>
      <c r="K28" s="468"/>
      <c r="L28" s="174"/>
      <c r="M28" s="147"/>
      <c r="N28" s="161" t="str">
        <f>IF(H28="","",H28*G28)</f>
        <v/>
      </c>
      <c r="O28" s="148"/>
      <c r="P28" s="162">
        <v>10</v>
      </c>
      <c r="Q28" s="163" t="str">
        <f>IF(H28="","",H28*P28)</f>
        <v/>
      </c>
      <c r="R28" s="164">
        <v>480</v>
      </c>
      <c r="S28" s="163" t="str">
        <f>IF(H28="","",H28*R28)</f>
        <v/>
      </c>
      <c r="T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row>
    <row r="29" spans="1:95" ht="18" customHeight="1">
      <c r="A29" s="432" t="s">
        <v>351</v>
      </c>
      <c r="B29" s="433"/>
      <c r="C29" s="433"/>
      <c r="D29" s="433"/>
      <c r="E29" s="433"/>
      <c r="F29" s="433"/>
      <c r="G29" s="173">
        <v>4600</v>
      </c>
      <c r="H29" s="284" t="str">
        <f>IF(非会員用申込書!$H29="","",非会員用申込書!$H29)</f>
        <v/>
      </c>
      <c r="I29" s="466"/>
      <c r="J29" s="467"/>
      <c r="K29" s="468"/>
      <c r="L29" s="174"/>
      <c r="M29" s="147"/>
      <c r="N29" s="161" t="str">
        <f>IF(H29="","",H29*G29)</f>
        <v/>
      </c>
      <c r="O29" s="148"/>
      <c r="P29" s="162">
        <v>10</v>
      </c>
      <c r="Q29" s="163" t="str">
        <f>IF(H29="","",H29*P29)</f>
        <v/>
      </c>
      <c r="R29" s="164">
        <v>480</v>
      </c>
      <c r="S29" s="163" t="str">
        <f>IF(H29="","",H29*R29)</f>
        <v/>
      </c>
      <c r="T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row>
    <row r="30" spans="1:95" ht="18" customHeight="1" thickBot="1">
      <c r="A30" s="434" t="s">
        <v>22</v>
      </c>
      <c r="B30" s="435"/>
      <c r="C30" s="435"/>
      <c r="D30" s="435"/>
      <c r="E30" s="435"/>
      <c r="F30" s="435"/>
      <c r="G30" s="182">
        <v>2950</v>
      </c>
      <c r="H30" s="285" t="str">
        <f>IF(非会員用申込書!$H30="","",非会員用申込書!$H30)</f>
        <v/>
      </c>
      <c r="I30" s="469"/>
      <c r="J30" s="470"/>
      <c r="K30" s="471"/>
      <c r="L30" s="174"/>
      <c r="M30" s="147"/>
      <c r="N30" s="183" t="str">
        <f>IF(H30="","",H30*G30)</f>
        <v/>
      </c>
      <c r="O30" s="148"/>
      <c r="P30" s="184">
        <v>15</v>
      </c>
      <c r="Q30" s="185" t="str">
        <f>IF(H30="","",H30*P30)</f>
        <v/>
      </c>
      <c r="R30" s="186">
        <v>160</v>
      </c>
      <c r="S30" s="185" t="str">
        <f>IF(H30="","",H30*R30)</f>
        <v/>
      </c>
      <c r="T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row>
    <row r="31" spans="1:95" ht="25.05" customHeight="1" thickTop="1" thickBot="1">
      <c r="A31" s="436" t="s">
        <v>292</v>
      </c>
      <c r="B31" s="437"/>
      <c r="C31" s="437"/>
      <c r="D31" s="437"/>
      <c r="E31" s="437"/>
      <c r="F31" s="438"/>
      <c r="G31" s="187"/>
      <c r="H31" s="282">
        <v>1</v>
      </c>
      <c r="I31" s="427"/>
      <c r="J31" s="428"/>
      <c r="K31" s="429"/>
      <c r="L31" s="146"/>
      <c r="M31" s="189" t="s">
        <v>42</v>
      </c>
      <c r="N31" s="190">
        <f>SUM(N7:N30)</f>
        <v>0</v>
      </c>
      <c r="O31" s="148"/>
      <c r="P31" s="191" t="s">
        <v>166</v>
      </c>
      <c r="Q31" s="192" t="str">
        <f>SUM(Q7:Q30)&amp;" mm"</f>
        <v>0 mm</v>
      </c>
      <c r="R31" s="193" t="s">
        <v>167</v>
      </c>
      <c r="S31" s="194" t="str">
        <f>SUM(S7:S30)&amp;" ｇ"</f>
        <v>0 ｇ</v>
      </c>
      <c r="T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row>
    <row r="32" spans="1:95" ht="25.05" hidden="1" customHeight="1" thickTop="1" thickBot="1">
      <c r="A32" s="436" t="s">
        <v>310</v>
      </c>
      <c r="B32" s="437"/>
      <c r="C32" s="437"/>
      <c r="D32" s="437"/>
      <c r="E32" s="437"/>
      <c r="F32" s="438"/>
      <c r="G32" s="187" t="s">
        <v>345</v>
      </c>
      <c r="H32" s="188" t="s">
        <v>345</v>
      </c>
      <c r="I32" s="381"/>
      <c r="J32" s="382"/>
      <c r="K32" s="383"/>
      <c r="L32" s="146"/>
      <c r="M32" s="146"/>
      <c r="N32" s="146"/>
      <c r="O32" s="146"/>
      <c r="P32" s="146"/>
      <c r="Q32" s="146"/>
      <c r="R32" s="146"/>
      <c r="S32" s="146"/>
      <c r="T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row>
    <row r="33" spans="1:95" ht="25.05" customHeight="1" thickTop="1" thickBot="1">
      <c r="A33" s="418"/>
      <c r="B33" s="418"/>
      <c r="C33" s="418"/>
      <c r="D33" s="418"/>
      <c r="E33" s="418"/>
      <c r="F33" s="418"/>
      <c r="G33" s="146"/>
      <c r="H33" s="146"/>
      <c r="I33" s="146"/>
      <c r="J33" s="146"/>
      <c r="K33" s="146"/>
      <c r="L33" s="146"/>
      <c r="M33" s="195" t="s">
        <v>41</v>
      </c>
      <c r="N33" s="187" t="str">
        <f>IF(G31="","",G31)</f>
        <v/>
      </c>
      <c r="O33" s="148"/>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row>
    <row r="34" spans="1:95" ht="25.05" customHeight="1" thickBot="1">
      <c r="A34" s="419" t="s">
        <v>23</v>
      </c>
      <c r="B34" s="419"/>
      <c r="C34" s="419"/>
      <c r="D34" s="419"/>
      <c r="E34" s="419"/>
      <c r="F34" s="419"/>
      <c r="G34" s="419"/>
      <c r="H34" s="419"/>
      <c r="I34" s="419"/>
      <c r="J34" s="419"/>
      <c r="K34" s="419"/>
      <c r="L34" s="146"/>
      <c r="M34" s="196" t="s">
        <v>147</v>
      </c>
      <c r="N34" s="197">
        <f>SUM(N31:N33)</f>
        <v>0</v>
      </c>
      <c r="O34" s="148"/>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row>
    <row r="35" spans="1:95" ht="19.95" customHeight="1">
      <c r="A35" s="421" t="s">
        <v>24</v>
      </c>
      <c r="B35" s="421"/>
      <c r="C35" s="198" t="s">
        <v>35</v>
      </c>
      <c r="D35" s="462" t="str">
        <f>IF(非会員用申込書!$D$33="","",ASC(非会員用申込書!$D$33))</f>
        <v/>
      </c>
      <c r="E35" s="462"/>
      <c r="F35" s="422"/>
      <c r="G35" s="423"/>
      <c r="H35" s="423"/>
      <c r="I35" s="423"/>
      <c r="J35" s="423"/>
      <c r="K35" s="424"/>
      <c r="L35" s="146"/>
      <c r="M35" s="147"/>
      <c r="N35" s="147"/>
      <c r="O35" s="148"/>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row>
    <row r="36" spans="1:95" ht="19.95" customHeight="1">
      <c r="A36" s="421"/>
      <c r="B36" s="421"/>
      <c r="C36" s="425" t="str">
        <f>IF(非会員用申込書!$C$34="","",ASC(非会員用申込書!$C$34))</f>
        <v/>
      </c>
      <c r="D36" s="425"/>
      <c r="E36" s="425"/>
      <c r="F36" s="425"/>
      <c r="G36" s="425"/>
      <c r="H36" s="425"/>
      <c r="I36" s="425"/>
      <c r="J36" s="425"/>
      <c r="K36" s="425"/>
      <c r="L36" s="146"/>
      <c r="N36" s="391" t="s">
        <v>305</v>
      </c>
      <c r="O36" s="392"/>
      <c r="P36" s="395" t="s">
        <v>319</v>
      </c>
      <c r="Q36" s="396"/>
      <c r="R36" s="396"/>
      <c r="S36" s="396"/>
      <c r="T36" s="396"/>
      <c r="U36" s="396"/>
      <c r="V36" s="396"/>
      <c r="W36" s="396"/>
      <c r="X36" s="397"/>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row>
    <row r="37" spans="1:95" ht="19.95" customHeight="1">
      <c r="A37" s="426" t="s">
        <v>300</v>
      </c>
      <c r="B37" s="421"/>
      <c r="C37" s="384" t="str">
        <f>IF(非会員用申込書!$C$35="","",非会員用申込書!$C$35)</f>
        <v/>
      </c>
      <c r="D37" s="384"/>
      <c r="E37" s="384"/>
      <c r="F37" s="384"/>
      <c r="G37" s="384"/>
      <c r="H37" s="384"/>
      <c r="I37" s="384"/>
      <c r="J37" s="384"/>
      <c r="K37" s="384"/>
      <c r="L37" s="146"/>
      <c r="N37" s="393"/>
      <c r="O37" s="394"/>
      <c r="P37" s="374" t="s">
        <v>344</v>
      </c>
      <c r="Q37" s="375"/>
      <c r="R37" s="375"/>
      <c r="S37" s="375"/>
      <c r="T37" s="375"/>
      <c r="U37" s="375"/>
      <c r="V37" s="375"/>
      <c r="W37" s="375"/>
      <c r="X37" s="37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row>
    <row r="38" spans="1:95" ht="19.95" customHeight="1">
      <c r="A38" s="421"/>
      <c r="B38" s="421"/>
      <c r="C38" s="198" t="s">
        <v>280</v>
      </c>
      <c r="D38" s="384" t="str">
        <f>IF(非会員用申込書!$D$36="","",非会員用申込書!$D$36)</f>
        <v/>
      </c>
      <c r="E38" s="384"/>
      <c r="F38" s="384"/>
      <c r="G38" s="384"/>
      <c r="H38" s="198" t="s">
        <v>281</v>
      </c>
      <c r="I38" s="384" t="str">
        <f>IF(非会員用申込書!$I$36="","",非会員用申込書!$I$36)</f>
        <v/>
      </c>
      <c r="J38" s="384"/>
      <c r="K38" s="384"/>
      <c r="L38" s="146"/>
      <c r="N38" s="269"/>
      <c r="O38" s="270" t="s">
        <v>314</v>
      </c>
      <c r="P38" s="271" t="s">
        <v>320</v>
      </c>
      <c r="Q38" s="377">
        <v>33519242803</v>
      </c>
      <c r="R38" s="377"/>
      <c r="U38" s="272"/>
      <c r="V38" s="272"/>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row>
    <row r="39" spans="1:95" ht="19.95" customHeight="1">
      <c r="A39" s="420" t="s">
        <v>295</v>
      </c>
      <c r="B39" s="420"/>
      <c r="C39" s="384" t="str">
        <f>IF(非会員用申込書!$C$37="","",非会員用申込書!$C$37)</f>
        <v/>
      </c>
      <c r="D39" s="384"/>
      <c r="E39" s="384"/>
      <c r="F39" s="384"/>
      <c r="G39" s="384"/>
      <c r="H39" s="384"/>
      <c r="I39" s="384"/>
      <c r="J39" s="384"/>
      <c r="K39" s="384"/>
      <c r="L39" s="146"/>
      <c r="N39" s="272"/>
      <c r="O39" s="273"/>
      <c r="P39" s="270" t="s">
        <v>321</v>
      </c>
      <c r="Q39" s="378" t="s">
        <v>322</v>
      </c>
      <c r="R39" s="378"/>
      <c r="U39" s="272"/>
      <c r="V39" s="272"/>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row>
    <row r="40" spans="1:95" ht="19.95" customHeight="1">
      <c r="A40" s="421" t="s">
        <v>296</v>
      </c>
      <c r="B40" s="421"/>
      <c r="C40" s="384" t="str">
        <f>IF(非会員用申込書!$C$38="","",ASC(非会員用申込書!$C$38))</f>
        <v/>
      </c>
      <c r="D40" s="384"/>
      <c r="E40" s="384"/>
      <c r="F40" s="384"/>
      <c r="G40" s="384"/>
      <c r="H40" s="198" t="s">
        <v>283</v>
      </c>
      <c r="I40" s="384" t="str">
        <f>IF(非会員用申込書!$I$38="","",ASC(非会員用申込書!$I$38))</f>
        <v/>
      </c>
      <c r="J40" s="384"/>
      <c r="K40" s="384"/>
      <c r="L40" s="146"/>
      <c r="N40" s="274" t="s">
        <v>323</v>
      </c>
      <c r="O40" s="275">
        <v>430</v>
      </c>
      <c r="P40" s="402" t="s">
        <v>274</v>
      </c>
      <c r="Q40" s="403"/>
      <c r="R40" s="404"/>
      <c r="U40" s="272"/>
      <c r="V40" s="272"/>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row>
    <row r="41" spans="1:95" ht="19.95" customHeight="1">
      <c r="A41" s="379" t="s">
        <v>325</v>
      </c>
      <c r="B41" s="379"/>
      <c r="C41" s="380">
        <f>非会員用申込書!$C$39</f>
        <v>0</v>
      </c>
      <c r="D41" s="380"/>
      <c r="E41" s="380"/>
      <c r="F41" s="380"/>
      <c r="G41" s="380"/>
      <c r="H41" s="380"/>
      <c r="I41" s="380"/>
      <c r="J41" s="380"/>
      <c r="K41" s="380"/>
      <c r="L41" s="146"/>
      <c r="N41" s="276" t="s">
        <v>324</v>
      </c>
      <c r="O41" s="277">
        <v>600</v>
      </c>
      <c r="P41" s="405" t="s">
        <v>275</v>
      </c>
      <c r="Q41" s="406"/>
      <c r="R41" s="407"/>
      <c r="U41" s="272"/>
      <c r="V41" s="272"/>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row>
    <row r="42" spans="1:95" ht="19.95" customHeight="1">
      <c r="A42" s="379"/>
      <c r="B42" s="379"/>
      <c r="C42" s="380"/>
      <c r="D42" s="380"/>
      <c r="E42" s="380"/>
      <c r="F42" s="380"/>
      <c r="G42" s="380"/>
      <c r="H42" s="380"/>
      <c r="I42" s="380"/>
      <c r="J42" s="380"/>
      <c r="K42" s="380"/>
      <c r="L42" s="146"/>
      <c r="M42" s="147"/>
      <c r="N42" s="147"/>
      <c r="O42" s="147"/>
      <c r="P42" s="148"/>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row>
    <row r="43" spans="1:95" s="120" customFormat="1" ht="19.95" customHeight="1">
      <c r="A43" s="148"/>
      <c r="B43" s="148"/>
      <c r="C43" s="148"/>
      <c r="D43" s="148"/>
      <c r="E43" s="148"/>
      <c r="F43" s="148"/>
      <c r="G43" s="148"/>
      <c r="H43" s="148"/>
      <c r="I43" s="148"/>
      <c r="J43" s="148"/>
      <c r="K43" s="148"/>
      <c r="L43" s="148"/>
      <c r="M43" s="148"/>
      <c r="N43" s="148"/>
      <c r="O43" s="148"/>
      <c r="P43" s="148"/>
      <c r="Q43" s="148"/>
      <c r="R43" s="446" t="s">
        <v>154</v>
      </c>
      <c r="S43" s="447"/>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row>
    <row r="44" spans="1:95" ht="19.95" customHeight="1">
      <c r="A44" s="200"/>
      <c r="B44" s="200"/>
      <c r="C44" s="200"/>
      <c r="D44" s="200"/>
      <c r="E44" s="146"/>
      <c r="F44" s="146"/>
      <c r="G44" s="146"/>
      <c r="H44" s="146"/>
      <c r="I44" s="146"/>
      <c r="J44" s="146"/>
      <c r="K44" s="146"/>
      <c r="L44" s="146"/>
      <c r="M44" s="147"/>
      <c r="N44" s="147"/>
      <c r="O44" s="147"/>
      <c r="P44" s="147"/>
      <c r="Q44" s="148"/>
      <c r="R44" s="371" t="s">
        <v>151</v>
      </c>
      <c r="S44" s="371"/>
      <c r="T44" s="371"/>
      <c r="U44" s="371"/>
      <c r="V44" s="371"/>
      <c r="W44" s="371"/>
      <c r="X44" s="371"/>
      <c r="Y44" s="371"/>
      <c r="Z44" s="371"/>
      <c r="AA44" s="371"/>
      <c r="AB44" s="371"/>
      <c r="AC44" s="371"/>
      <c r="AD44" s="371"/>
      <c r="AE44" s="371"/>
      <c r="AF44" s="371"/>
      <c r="AG44" s="371"/>
      <c r="AH44" s="371"/>
      <c r="AI44" s="371"/>
      <c r="AJ44" s="371"/>
      <c r="AK44" s="371" t="s">
        <v>148</v>
      </c>
      <c r="AL44" s="371"/>
      <c r="AM44" s="371"/>
      <c r="AN44" s="371"/>
      <c r="AO44" s="371"/>
      <c r="AP44" s="371"/>
      <c r="AQ44" s="371"/>
      <c r="AR44" s="371"/>
      <c r="AS44" s="201" t="s">
        <v>244</v>
      </c>
      <c r="AT44" s="371" t="s">
        <v>149</v>
      </c>
      <c r="AU44" s="371"/>
      <c r="AV44" s="371"/>
      <c r="AW44" s="371"/>
      <c r="AX44" s="371"/>
      <c r="AY44" s="371"/>
      <c r="AZ44" s="371"/>
      <c r="BA44" s="371"/>
      <c r="BB44" s="371"/>
      <c r="BC44" s="371"/>
      <c r="BD44" s="371"/>
      <c r="BE44" s="371"/>
      <c r="BF44" s="371"/>
      <c r="BG44" s="371" t="s">
        <v>150</v>
      </c>
      <c r="BH44" s="371"/>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row>
    <row r="45" spans="1:95" s="127" customFormat="1" ht="19.95" customHeight="1" thickBot="1">
      <c r="A45" s="202"/>
      <c r="B45" s="203"/>
      <c r="C45" s="204"/>
      <c r="D45" s="204"/>
      <c r="E45" s="204"/>
      <c r="F45" s="204"/>
      <c r="G45" s="204"/>
      <c r="H45" s="204"/>
      <c r="I45" s="204"/>
      <c r="J45" s="205"/>
      <c r="K45" s="205"/>
      <c r="L45" s="206"/>
      <c r="M45" s="206"/>
      <c r="N45" s="146"/>
      <c r="O45" s="146"/>
      <c r="P45" s="146"/>
      <c r="Q45" s="146"/>
      <c r="R45" s="207">
        <v>3300</v>
      </c>
      <c r="S45" s="208">
        <v>4500</v>
      </c>
      <c r="T45" s="209">
        <v>4500</v>
      </c>
      <c r="U45" s="209">
        <v>3200</v>
      </c>
      <c r="V45" s="209">
        <v>3600</v>
      </c>
      <c r="W45" s="210"/>
      <c r="X45" s="209">
        <v>3400</v>
      </c>
      <c r="Y45" s="209">
        <v>3500</v>
      </c>
      <c r="Z45" s="209">
        <v>2300</v>
      </c>
      <c r="AA45" s="209">
        <v>2000</v>
      </c>
      <c r="AB45" s="207">
        <v>5000</v>
      </c>
      <c r="AC45" s="208">
        <v>7000</v>
      </c>
      <c r="AD45" s="209">
        <v>70</v>
      </c>
      <c r="AE45" s="209">
        <v>70</v>
      </c>
      <c r="AF45" s="209">
        <v>70</v>
      </c>
      <c r="AG45" s="209">
        <v>61</v>
      </c>
      <c r="AH45" s="209">
        <v>82</v>
      </c>
      <c r="AI45" s="209">
        <v>305</v>
      </c>
      <c r="AJ45" s="209">
        <v>305</v>
      </c>
      <c r="AK45" s="207">
        <v>5720</v>
      </c>
      <c r="AL45" s="208">
        <v>6500</v>
      </c>
      <c r="AM45" s="207">
        <v>4000</v>
      </c>
      <c r="AN45" s="208">
        <v>4500</v>
      </c>
      <c r="AO45" s="207">
        <v>4070</v>
      </c>
      <c r="AP45" s="208">
        <v>4600</v>
      </c>
      <c r="AQ45" s="207">
        <v>2550</v>
      </c>
      <c r="AR45" s="208">
        <v>2950</v>
      </c>
      <c r="AS45" s="211">
        <v>408</v>
      </c>
      <c r="AT45" s="207">
        <v>5000</v>
      </c>
      <c r="AU45" s="207">
        <v>7200</v>
      </c>
      <c r="AV45" s="207">
        <v>15700</v>
      </c>
      <c r="AW45" s="207">
        <v>4200</v>
      </c>
      <c r="AX45" s="207">
        <v>14600</v>
      </c>
      <c r="AY45" s="207">
        <v>9000</v>
      </c>
      <c r="AZ45" s="207">
        <v>3700</v>
      </c>
      <c r="BA45" s="207">
        <v>6800</v>
      </c>
      <c r="BB45" s="207">
        <v>3100</v>
      </c>
      <c r="BC45" s="207">
        <v>2400</v>
      </c>
      <c r="BD45" s="207">
        <v>5000</v>
      </c>
      <c r="BE45" s="207">
        <v>2500</v>
      </c>
      <c r="BF45" s="207">
        <v>6700</v>
      </c>
      <c r="BG45" s="212">
        <v>3143</v>
      </c>
      <c r="BH45" s="212">
        <v>4620</v>
      </c>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row>
    <row r="46" spans="1:95" s="128" customFormat="1" ht="44.4" customHeight="1" thickTop="1">
      <c r="A46" s="373" t="s">
        <v>152</v>
      </c>
      <c r="B46" s="213" t="s">
        <v>25</v>
      </c>
      <c r="C46" s="214" t="s">
        <v>336</v>
      </c>
      <c r="D46" s="215" t="s">
        <v>338</v>
      </c>
      <c r="E46" s="216" t="s">
        <v>240</v>
      </c>
      <c r="F46" s="217" t="s">
        <v>241</v>
      </c>
      <c r="G46" s="218" t="s">
        <v>147</v>
      </c>
      <c r="H46" s="219" t="s">
        <v>43</v>
      </c>
      <c r="I46" s="213" t="s">
        <v>26</v>
      </c>
      <c r="J46" s="220" t="s">
        <v>27</v>
      </c>
      <c r="K46" s="220" t="s">
        <v>239</v>
      </c>
      <c r="L46" s="220" t="s">
        <v>28</v>
      </c>
      <c r="M46" s="220" t="s">
        <v>29</v>
      </c>
      <c r="N46" s="221" t="s">
        <v>44</v>
      </c>
      <c r="O46" s="220" t="s">
        <v>45</v>
      </c>
      <c r="P46" s="220" t="s">
        <v>242</v>
      </c>
      <c r="Q46" s="222" t="s">
        <v>163</v>
      </c>
      <c r="R46" s="223" t="s">
        <v>247</v>
      </c>
      <c r="S46" s="224" t="s">
        <v>248</v>
      </c>
      <c r="T46" s="224" t="s">
        <v>249</v>
      </c>
      <c r="U46" s="224" t="s">
        <v>250</v>
      </c>
      <c r="V46" s="224" t="s">
        <v>251</v>
      </c>
      <c r="W46" s="210"/>
      <c r="X46" s="225" t="s">
        <v>252</v>
      </c>
      <c r="Y46" s="225" t="s">
        <v>253</v>
      </c>
      <c r="Z46" s="225" t="s">
        <v>245</v>
      </c>
      <c r="AA46" s="225" t="s">
        <v>246</v>
      </c>
      <c r="AB46" s="226" t="s">
        <v>254</v>
      </c>
      <c r="AC46" s="225" t="s">
        <v>255</v>
      </c>
      <c r="AD46" s="225" t="s">
        <v>256</v>
      </c>
      <c r="AE46" s="225" t="s">
        <v>257</v>
      </c>
      <c r="AF46" s="225" t="s">
        <v>258</v>
      </c>
      <c r="AG46" s="225" t="s">
        <v>259</v>
      </c>
      <c r="AH46" s="225" t="s">
        <v>260</v>
      </c>
      <c r="AI46" s="225" t="s">
        <v>261</v>
      </c>
      <c r="AJ46" s="225" t="s">
        <v>262</v>
      </c>
      <c r="AK46" s="226" t="s">
        <v>182</v>
      </c>
      <c r="AL46" s="225" t="s">
        <v>184</v>
      </c>
      <c r="AM46" s="226" t="s">
        <v>181</v>
      </c>
      <c r="AN46" s="225" t="s">
        <v>183</v>
      </c>
      <c r="AO46" s="226" t="s">
        <v>180</v>
      </c>
      <c r="AP46" s="225" t="s">
        <v>179</v>
      </c>
      <c r="AQ46" s="226" t="s">
        <v>168</v>
      </c>
      <c r="AR46" s="225" t="s">
        <v>175</v>
      </c>
      <c r="AS46" s="227" t="s">
        <v>176</v>
      </c>
      <c r="AT46" s="226" t="s">
        <v>177</v>
      </c>
      <c r="AU46" s="226" t="s">
        <v>178</v>
      </c>
      <c r="AV46" s="226" t="s">
        <v>156</v>
      </c>
      <c r="AW46" s="226" t="s">
        <v>169</v>
      </c>
      <c r="AX46" s="226" t="s">
        <v>157</v>
      </c>
      <c r="AY46" s="226" t="s">
        <v>170</v>
      </c>
      <c r="AZ46" s="226" t="s">
        <v>158</v>
      </c>
      <c r="BA46" s="226" t="s">
        <v>159</v>
      </c>
      <c r="BB46" s="226" t="s">
        <v>160</v>
      </c>
      <c r="BC46" s="226" t="s">
        <v>171</v>
      </c>
      <c r="BD46" s="226" t="s">
        <v>172</v>
      </c>
      <c r="BE46" s="226" t="s">
        <v>161</v>
      </c>
      <c r="BF46" s="226" t="s">
        <v>162</v>
      </c>
      <c r="BG46" s="228" t="s">
        <v>173</v>
      </c>
      <c r="BH46" s="228" t="s">
        <v>174</v>
      </c>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row>
    <row r="47" spans="1:95" ht="44.4" customHeight="1" thickBot="1">
      <c r="A47" s="373"/>
      <c r="B47" s="230" t="str">
        <f>IF($N$4="","",$N$4)</f>
        <v/>
      </c>
      <c r="C47" s="230" t="s">
        <v>337</v>
      </c>
      <c r="D47" s="231">
        <f>$N$31</f>
        <v>0</v>
      </c>
      <c r="E47" s="232"/>
      <c r="F47" s="233" t="str">
        <f>$N$33</f>
        <v/>
      </c>
      <c r="G47" s="234">
        <f>$N$34</f>
        <v>0</v>
      </c>
      <c r="H47" s="235">
        <f ca="1">TODAY()</f>
        <v>45596</v>
      </c>
      <c r="I47" s="199"/>
      <c r="J47" s="236">
        <f ca="1">TODAY()</f>
        <v>45596</v>
      </c>
      <c r="K47" s="237" t="str">
        <f>LEFT(PHONETIC(非会員用申込書!C35),1)</f>
        <v/>
      </c>
      <c r="L47" s="238" t="str">
        <f>C$37 &amp;" " &amp;$D$38 &amp;" " &amp;$I$38</f>
        <v xml:space="preserve">  </v>
      </c>
      <c r="M47" s="199" t="str">
        <f>IF(D35="","",D35)</f>
        <v/>
      </c>
      <c r="N47" s="199" t="str">
        <f>IF(C36="","",C36)</f>
        <v/>
      </c>
      <c r="O47" s="199" t="str">
        <f>IF(C40="","",C40)</f>
        <v/>
      </c>
      <c r="P47" s="199" t="str">
        <f>IF(C39="","",C39)</f>
        <v/>
      </c>
      <c r="Q47" s="239" t="str">
        <f>LEFT($N$47,3)</f>
        <v/>
      </c>
      <c r="R47" s="240"/>
      <c r="S47" s="241" t="str">
        <f>IF(H8="","",H8)</f>
        <v/>
      </c>
      <c r="T47" s="160" t="str">
        <f>IF(H9="","",H9)</f>
        <v/>
      </c>
      <c r="U47" s="160" t="str">
        <f>IF(H11="","",H11)</f>
        <v/>
      </c>
      <c r="V47" s="160" t="str">
        <f>IF(H13="","",H13)</f>
        <v/>
      </c>
      <c r="W47" s="242"/>
      <c r="X47" s="160" t="str">
        <f>IF(H10="","",H10)</f>
        <v/>
      </c>
      <c r="Y47" s="160" t="str">
        <f>IF(H12="","",H12)</f>
        <v/>
      </c>
      <c r="Z47" s="160" t="str">
        <f>IF(H14="","",H14)</f>
        <v/>
      </c>
      <c r="AA47" s="160" t="str">
        <f>IF(H15="","",H15)</f>
        <v/>
      </c>
      <c r="AB47" s="240"/>
      <c r="AC47" s="241" t="str">
        <f>IF(H7="","",H7)</f>
        <v/>
      </c>
      <c r="AD47" s="160" t="str">
        <f>IF(H16="","",H16)</f>
        <v/>
      </c>
      <c r="AE47" s="160" t="str">
        <f>IF(H17="","",H17)</f>
        <v/>
      </c>
      <c r="AF47" s="160" t="str">
        <f>IF(H18="","",H18)</f>
        <v/>
      </c>
      <c r="AG47" s="160" t="str">
        <f>IF(H19="","",H19)</f>
        <v/>
      </c>
      <c r="AH47" s="160" t="str">
        <f>IF(H20="","",H20)</f>
        <v/>
      </c>
      <c r="AI47" s="160" t="str">
        <f>IF(H21="","",H21)</f>
        <v/>
      </c>
      <c r="AJ47" s="160" t="str">
        <f>IF(H22="","",H22)</f>
        <v/>
      </c>
      <c r="AK47" s="240"/>
      <c r="AL47" s="241" t="str">
        <f>IF(H27="","",H27)</f>
        <v/>
      </c>
      <c r="AM47" s="240"/>
      <c r="AN47" s="241" t="str">
        <f>IF(H28="","",H28)</f>
        <v/>
      </c>
      <c r="AO47" s="240"/>
      <c r="AP47" s="241" t="str">
        <f>IF(H29="","",H29)</f>
        <v/>
      </c>
      <c r="AQ47" s="240"/>
      <c r="AR47" s="241" t="str">
        <f>IF(H30="","",H30)</f>
        <v/>
      </c>
      <c r="AS47" s="242"/>
      <c r="AT47" s="240"/>
      <c r="AU47" s="240"/>
      <c r="AV47" s="240"/>
      <c r="AW47" s="240"/>
      <c r="AX47" s="240"/>
      <c r="AY47" s="240"/>
      <c r="AZ47" s="240"/>
      <c r="BA47" s="240"/>
      <c r="BB47" s="240"/>
      <c r="BC47" s="240"/>
      <c r="BD47" s="240"/>
      <c r="BE47" s="240"/>
      <c r="BF47" s="240"/>
      <c r="BG47" s="243" t="str">
        <f>IF(非会員用申込書!$H$24="","",非会員用申込書!$H$24)</f>
        <v/>
      </c>
      <c r="BH47" s="244" t="str">
        <f>IF(非会員用申込書!$H$25="","",非会員用申込書!$H$25)</f>
        <v/>
      </c>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row>
    <row r="48" spans="1:95" ht="13.05" customHeight="1" thickTop="1">
      <c r="A48" s="146"/>
      <c r="B48" s="146"/>
      <c r="C48" s="146"/>
      <c r="D48" s="146"/>
      <c r="E48" s="146"/>
      <c r="F48" s="146"/>
      <c r="G48" s="146"/>
      <c r="H48" s="146"/>
      <c r="I48" s="146"/>
      <c r="J48" s="146"/>
      <c r="K48" s="146"/>
      <c r="L48" s="147"/>
      <c r="M48" s="147"/>
      <c r="N48" s="147"/>
      <c r="O48" s="147"/>
      <c r="P48" s="148"/>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6"/>
    </row>
    <row r="49" spans="1:95" ht="13.05" customHeight="1">
      <c r="A49" s="146"/>
      <c r="B49" s="146"/>
      <c r="C49" s="146"/>
      <c r="D49" s="146"/>
      <c r="E49" s="146"/>
      <c r="F49" s="146"/>
      <c r="G49" s="146"/>
      <c r="H49" s="146"/>
      <c r="I49" s="146"/>
      <c r="J49" s="146"/>
      <c r="K49" s="146"/>
      <c r="L49" s="146"/>
      <c r="M49" s="147"/>
      <c r="N49" s="147"/>
      <c r="O49" s="147"/>
      <c r="P49" s="148"/>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row>
    <row r="50" spans="1:95" ht="14.4">
      <c r="A50" s="373" t="s">
        <v>46</v>
      </c>
      <c r="B50" s="245" t="s">
        <v>36</v>
      </c>
      <c r="C50" s="246" t="s">
        <v>37</v>
      </c>
      <c r="D50" s="246" t="s">
        <v>44</v>
      </c>
      <c r="E50" s="247" t="s">
        <v>38</v>
      </c>
      <c r="F50" s="146"/>
      <c r="G50" s="146"/>
      <c r="H50" s="146"/>
      <c r="I50" s="146"/>
      <c r="J50" s="146"/>
      <c r="K50" s="146"/>
      <c r="L50" s="146"/>
      <c r="M50" s="147"/>
      <c r="N50" s="147"/>
      <c r="O50" s="147"/>
      <c r="P50" s="148"/>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row>
    <row r="51" spans="1:95" ht="35.4" customHeight="1">
      <c r="A51" s="373"/>
      <c r="B51" s="248" t="str">
        <f>$C$37 &amp;" " &amp; $D$38 &amp;" " &amp;$I$38 &amp; " 様"</f>
        <v xml:space="preserve">   様</v>
      </c>
      <c r="C51" s="249" t="str">
        <f>$D$35</f>
        <v/>
      </c>
      <c r="D51" s="250" t="str">
        <f>IF($C$36="","",$C$36)</f>
        <v/>
      </c>
      <c r="E51" s="199" t="str">
        <f>IF($C$40="","",$C$40)</f>
        <v/>
      </c>
      <c r="F51" s="146"/>
      <c r="G51" s="146"/>
      <c r="H51" s="146"/>
      <c r="I51" s="146"/>
      <c r="J51" s="146"/>
      <c r="K51" s="146"/>
      <c r="L51" s="146"/>
      <c r="M51" s="147"/>
      <c r="N51" s="147"/>
      <c r="O51" s="147"/>
      <c r="P51" s="148"/>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row>
    <row r="52" spans="1:95" ht="25.95" customHeight="1">
      <c r="A52" s="146"/>
      <c r="B52" s="146"/>
      <c r="C52" s="146"/>
      <c r="D52" s="146"/>
      <c r="E52" s="146"/>
      <c r="F52" s="146"/>
      <c r="G52" s="146"/>
      <c r="H52" s="146"/>
      <c r="I52" s="146"/>
      <c r="J52" s="146"/>
      <c r="K52" s="146"/>
      <c r="L52" s="146"/>
      <c r="M52" s="147"/>
      <c r="N52" s="147"/>
      <c r="O52" s="147"/>
      <c r="P52" s="148"/>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row>
    <row r="53" spans="1:95" ht="25.95" customHeight="1">
      <c r="A53" s="388" t="s">
        <v>342</v>
      </c>
      <c r="B53" s="389"/>
      <c r="C53" s="389"/>
      <c r="D53" s="390"/>
      <c r="E53" s="146"/>
      <c r="F53" s="146"/>
      <c r="G53" s="146"/>
      <c r="H53" s="146"/>
      <c r="I53" s="146"/>
      <c r="J53" s="146"/>
      <c r="K53" s="146"/>
      <c r="L53" s="146"/>
      <c r="M53" s="147"/>
      <c r="N53" s="147"/>
      <c r="O53" s="147"/>
      <c r="P53" s="148"/>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row>
    <row r="54" spans="1:95" s="129" customFormat="1" ht="61.2" customHeight="1">
      <c r="A54" s="251" t="s">
        <v>59</v>
      </c>
      <c r="B54" s="252" t="s">
        <v>145</v>
      </c>
      <c r="C54" s="251" t="s">
        <v>60</v>
      </c>
      <c r="D54" s="253" t="s">
        <v>61</v>
      </c>
      <c r="E54" s="252" t="s">
        <v>62</v>
      </c>
      <c r="F54" s="251" t="s">
        <v>63</v>
      </c>
      <c r="G54" s="251" t="s">
        <v>64</v>
      </c>
      <c r="H54" s="251" t="s">
        <v>268</v>
      </c>
      <c r="I54" s="252" t="s">
        <v>65</v>
      </c>
      <c r="J54" s="251" t="s">
        <v>66</v>
      </c>
      <c r="K54" s="252" t="s">
        <v>67</v>
      </c>
      <c r="L54" s="252" t="s">
        <v>68</v>
      </c>
      <c r="M54" s="251" t="s">
        <v>69</v>
      </c>
      <c r="N54" s="251" t="s">
        <v>70</v>
      </c>
      <c r="O54" s="251" t="s">
        <v>71</v>
      </c>
      <c r="P54" s="252" t="s">
        <v>72</v>
      </c>
      <c r="Q54" s="251" t="s">
        <v>73</v>
      </c>
      <c r="R54" s="251" t="s">
        <v>74</v>
      </c>
      <c r="S54" s="251" t="s">
        <v>75</v>
      </c>
      <c r="T54" s="252" t="s">
        <v>76</v>
      </c>
      <c r="U54" s="251" t="s">
        <v>77</v>
      </c>
      <c r="V54" s="252" t="s">
        <v>78</v>
      </c>
      <c r="W54" s="252" t="s">
        <v>79</v>
      </c>
      <c r="X54" s="251" t="s">
        <v>80</v>
      </c>
      <c r="Y54" s="252" t="s">
        <v>81</v>
      </c>
      <c r="Z54" s="251" t="s">
        <v>82</v>
      </c>
      <c r="AA54" s="251" t="s">
        <v>83</v>
      </c>
      <c r="AB54" s="252" t="s">
        <v>84</v>
      </c>
      <c r="AC54" s="251" t="s">
        <v>85</v>
      </c>
      <c r="AD54" s="251" t="s">
        <v>86</v>
      </c>
      <c r="AE54" s="251" t="s">
        <v>87</v>
      </c>
      <c r="AF54" s="251" t="s">
        <v>88</v>
      </c>
      <c r="AG54" s="251" t="s">
        <v>89</v>
      </c>
      <c r="AH54" s="251" t="s">
        <v>90</v>
      </c>
      <c r="AI54" s="251" t="s">
        <v>91</v>
      </c>
      <c r="AJ54" s="251" t="s">
        <v>92</v>
      </c>
      <c r="AK54" s="251" t="s">
        <v>93</v>
      </c>
      <c r="AL54" s="251" t="s">
        <v>94</v>
      </c>
      <c r="AM54" s="251" t="s">
        <v>95</v>
      </c>
      <c r="AN54" s="252" t="s">
        <v>96</v>
      </c>
      <c r="AO54" s="251" t="s">
        <v>97</v>
      </c>
      <c r="AP54" s="252" t="s">
        <v>98</v>
      </c>
      <c r="AQ54" s="251" t="s">
        <v>99</v>
      </c>
      <c r="AR54" s="251" t="s">
        <v>100</v>
      </c>
      <c r="AS54" s="251" t="s">
        <v>47</v>
      </c>
      <c r="AT54" s="251" t="s">
        <v>101</v>
      </c>
      <c r="AU54" s="251" t="s">
        <v>102</v>
      </c>
      <c r="AV54" s="251" t="s">
        <v>103</v>
      </c>
      <c r="AW54" s="251" t="s">
        <v>104</v>
      </c>
      <c r="AX54" s="251" t="s">
        <v>105</v>
      </c>
      <c r="AY54" s="251" t="s">
        <v>106</v>
      </c>
      <c r="AZ54" s="251" t="s">
        <v>107</v>
      </c>
      <c r="BA54" s="251" t="s">
        <v>108</v>
      </c>
      <c r="BB54" s="251" t="s">
        <v>109</v>
      </c>
      <c r="BC54" s="254" t="s">
        <v>110</v>
      </c>
      <c r="BD54" s="254" t="s">
        <v>48</v>
      </c>
      <c r="BE54" s="254" t="s">
        <v>111</v>
      </c>
      <c r="BF54" s="254" t="s">
        <v>112</v>
      </c>
      <c r="BG54" s="254" t="s">
        <v>113</v>
      </c>
      <c r="BH54" s="254" t="s">
        <v>114</v>
      </c>
      <c r="BI54" s="254" t="s">
        <v>114</v>
      </c>
      <c r="BJ54" s="254" t="s">
        <v>115</v>
      </c>
      <c r="BK54" s="254" t="s">
        <v>116</v>
      </c>
      <c r="BL54" s="254" t="s">
        <v>119</v>
      </c>
      <c r="BM54" s="254" t="s">
        <v>117</v>
      </c>
      <c r="BN54" s="254" t="s">
        <v>118</v>
      </c>
      <c r="BO54" s="254" t="s">
        <v>120</v>
      </c>
      <c r="BP54" s="254" t="s">
        <v>121</v>
      </c>
      <c r="BQ54" s="254" t="s">
        <v>122</v>
      </c>
      <c r="BR54" s="254" t="s">
        <v>123</v>
      </c>
      <c r="BS54" s="254" t="s">
        <v>124</v>
      </c>
      <c r="BT54" s="254" t="s">
        <v>125</v>
      </c>
      <c r="BU54" s="254" t="s">
        <v>126</v>
      </c>
      <c r="BV54" s="251" t="s">
        <v>127</v>
      </c>
      <c r="BW54" s="251" t="s">
        <v>128</v>
      </c>
      <c r="BX54" s="251" t="s">
        <v>129</v>
      </c>
      <c r="BY54" s="251" t="s">
        <v>130</v>
      </c>
      <c r="BZ54" s="251" t="s">
        <v>131</v>
      </c>
      <c r="CA54" s="251" t="s">
        <v>132</v>
      </c>
      <c r="CB54" s="251" t="s">
        <v>133</v>
      </c>
      <c r="CC54" s="251" t="s">
        <v>134</v>
      </c>
      <c r="CD54" s="251" t="s">
        <v>135</v>
      </c>
      <c r="CE54" s="253" t="s">
        <v>135</v>
      </c>
      <c r="CF54" s="253" t="s">
        <v>136</v>
      </c>
      <c r="CG54" s="253" t="s">
        <v>49</v>
      </c>
      <c r="CH54" s="253" t="s">
        <v>49</v>
      </c>
      <c r="CI54" s="251" t="s">
        <v>137</v>
      </c>
      <c r="CJ54" s="251" t="s">
        <v>138</v>
      </c>
      <c r="CK54" s="251" t="s">
        <v>139</v>
      </c>
      <c r="CL54" s="251" t="s">
        <v>140</v>
      </c>
      <c r="CM54" s="251" t="s">
        <v>141</v>
      </c>
      <c r="CN54" s="251" t="s">
        <v>144</v>
      </c>
      <c r="CO54" s="251" t="s">
        <v>143</v>
      </c>
      <c r="CP54" s="251" t="s">
        <v>142</v>
      </c>
      <c r="CQ54" s="251" t="s">
        <v>142</v>
      </c>
    </row>
    <row r="55" spans="1:95" s="130" customFormat="1" ht="33" customHeight="1">
      <c r="A55" s="255" t="str">
        <f>IF($N$4=0,"",$N$4)</f>
        <v/>
      </c>
      <c r="B55" s="256" t="s">
        <v>146</v>
      </c>
      <c r="C55" s="257"/>
      <c r="D55" s="257"/>
      <c r="E55" s="258">
        <f ca="1">TODAY()</f>
        <v>45596</v>
      </c>
      <c r="F55" s="259"/>
      <c r="G55" s="257"/>
      <c r="H55" s="255"/>
      <c r="I55" s="255" t="str">
        <f>IF($C$40="","",$C$40)</f>
        <v/>
      </c>
      <c r="J55" s="255"/>
      <c r="K55" s="255" t="str">
        <f>IF($D$35="","",$D$35)</f>
        <v/>
      </c>
      <c r="L55" s="255" t="str">
        <f>IF($C$36="","",$C$36)</f>
        <v/>
      </c>
      <c r="M55" s="260"/>
      <c r="N55" s="255" t="str">
        <f>IF($C$37="","",$C$37)</f>
        <v/>
      </c>
      <c r="O55" s="255" t="str">
        <f>IF($D$38="","",$D$38)</f>
        <v/>
      </c>
      <c r="P55" s="255" t="str">
        <f>IF($I$38="","",$I$38)</f>
        <v/>
      </c>
      <c r="Q55" s="260"/>
      <c r="R55" s="261" t="s">
        <v>50</v>
      </c>
      <c r="S55" s="257"/>
      <c r="T55" s="262" t="s">
        <v>51</v>
      </c>
      <c r="U55" s="260"/>
      <c r="V55" s="262" t="s">
        <v>52</v>
      </c>
      <c r="W55" s="262" t="s">
        <v>53</v>
      </c>
      <c r="X55" s="262" t="s">
        <v>54</v>
      </c>
      <c r="Y55" s="262" t="s">
        <v>55</v>
      </c>
      <c r="Z55" s="262"/>
      <c r="AA55" s="262"/>
      <c r="AB55" s="262" t="s">
        <v>56</v>
      </c>
      <c r="AC55" s="260"/>
      <c r="AD55" s="260"/>
      <c r="AE55" s="260"/>
      <c r="AF55" s="260"/>
      <c r="AG55" s="263"/>
      <c r="AH55" s="260"/>
      <c r="AI55" s="260"/>
      <c r="AJ55" s="260"/>
      <c r="AK55" s="260"/>
      <c r="AL55" s="260"/>
      <c r="AM55" s="260"/>
      <c r="AN55" s="262" t="s">
        <v>57</v>
      </c>
      <c r="AO55" s="262"/>
      <c r="AP55" s="262" t="s">
        <v>58</v>
      </c>
      <c r="AQ55" s="260"/>
      <c r="AR55" s="260"/>
      <c r="AS55" s="260"/>
      <c r="AT55" s="260"/>
      <c r="AU55" s="260"/>
      <c r="AV55" s="260"/>
      <c r="AW55" s="260"/>
      <c r="AX55" s="260"/>
      <c r="AY55" s="260"/>
      <c r="AZ55" s="260"/>
      <c r="BA55" s="260"/>
      <c r="BB55" s="260"/>
      <c r="BC55" s="264"/>
      <c r="BD55" s="264"/>
      <c r="BE55" s="264"/>
      <c r="BF55" s="264"/>
      <c r="BG55" s="264"/>
      <c r="BH55" s="264"/>
      <c r="BI55" s="264"/>
      <c r="BJ55" s="264"/>
      <c r="BK55" s="264"/>
      <c r="BL55" s="264"/>
      <c r="BM55" s="264"/>
      <c r="BN55" s="264"/>
      <c r="BO55" s="264"/>
      <c r="BP55" s="264"/>
      <c r="BQ55" s="264"/>
      <c r="BR55" s="264"/>
      <c r="BS55" s="264"/>
      <c r="BT55" s="265"/>
      <c r="BU55" s="264"/>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row>
    <row r="56" spans="1:95" ht="13.05" customHeight="1">
      <c r="M56" s="118"/>
      <c r="P56" s="119"/>
      <c r="Q56" s="120"/>
    </row>
    <row r="57" spans="1:95" ht="13.05" customHeight="1" thickBot="1">
      <c r="A57" s="372"/>
      <c r="B57" s="372"/>
      <c r="C57" s="372"/>
      <c r="D57" s="372"/>
      <c r="E57" s="372"/>
      <c r="F57" s="372"/>
      <c r="G57" s="372"/>
      <c r="H57" s="372"/>
      <c r="I57" s="372"/>
      <c r="J57" s="372"/>
      <c r="K57" s="372"/>
      <c r="L57" s="123"/>
      <c r="M57" s="124"/>
      <c r="N57" s="124"/>
      <c r="O57" s="125"/>
      <c r="P57" s="123"/>
      <c r="Q57" s="123"/>
      <c r="R57" s="123"/>
      <c r="S57" s="123"/>
      <c r="T57" s="372"/>
      <c r="U57" s="372"/>
      <c r="V57" s="372"/>
      <c r="W57" s="372"/>
      <c r="X57" s="372"/>
      <c r="Y57" s="372"/>
      <c r="Z57" s="372"/>
      <c r="AA57" s="372"/>
      <c r="AB57" s="372"/>
      <c r="AC57" s="372"/>
      <c r="AD57" s="372"/>
      <c r="AE57" s="123"/>
      <c r="AF57" s="124"/>
      <c r="AG57" s="124"/>
      <c r="AH57" s="124"/>
      <c r="AI57" s="125"/>
      <c r="AJ57" s="123"/>
      <c r="AK57" s="123"/>
      <c r="AL57" s="123"/>
      <c r="AM57" s="372"/>
      <c r="AN57" s="372"/>
      <c r="AO57" s="372"/>
      <c r="AP57" s="372"/>
      <c r="AQ57" s="372"/>
      <c r="AR57" s="372"/>
      <c r="AS57" s="372"/>
      <c r="AT57" s="372"/>
      <c r="AU57" s="372"/>
      <c r="AV57" s="372"/>
      <c r="AW57" s="372"/>
      <c r="AX57" s="123"/>
      <c r="AY57" s="124"/>
      <c r="AZ57" s="124"/>
      <c r="BA57" s="124"/>
      <c r="BB57" s="125"/>
      <c r="BC57" s="123"/>
      <c r="BD57" s="123"/>
      <c r="BE57" s="123"/>
      <c r="BF57" s="123"/>
    </row>
    <row r="58" spans="1:95" s="122" customFormat="1" ht="23.4" customHeight="1" thickTop="1" thickBot="1">
      <c r="A58" s="448" t="s">
        <v>226</v>
      </c>
      <c r="B58" s="449"/>
      <c r="C58" s="135" t="s">
        <v>227</v>
      </c>
      <c r="D58" s="135" t="s">
        <v>228</v>
      </c>
      <c r="E58" s="135" t="s">
        <v>290</v>
      </c>
      <c r="F58" s="135" t="s">
        <v>229</v>
      </c>
      <c r="G58" s="135" t="s">
        <v>317</v>
      </c>
      <c r="H58" s="135" t="s">
        <v>236</v>
      </c>
      <c r="I58" s="474" t="s">
        <v>315</v>
      </c>
      <c r="J58" s="475"/>
      <c r="K58" s="475"/>
      <c r="L58" s="475"/>
      <c r="M58" s="476"/>
      <c r="O58" s="121"/>
      <c r="Q58" s="121"/>
      <c r="R58" s="121"/>
      <c r="S58" s="121"/>
      <c r="T58" s="126"/>
    </row>
    <row r="59" spans="1:95" ht="27.6" customHeight="1" thickTop="1">
      <c r="A59" s="450" t="s">
        <v>222</v>
      </c>
      <c r="B59" s="451"/>
      <c r="C59" s="136" t="s">
        <v>225</v>
      </c>
      <c r="D59" s="136" t="s">
        <v>230</v>
      </c>
      <c r="E59" s="136" t="s">
        <v>290</v>
      </c>
      <c r="F59" s="136" t="s">
        <v>234</v>
      </c>
      <c r="G59" s="136" t="s">
        <v>232</v>
      </c>
      <c r="H59" s="136" t="s">
        <v>237</v>
      </c>
      <c r="I59" s="477" t="s">
        <v>291</v>
      </c>
      <c r="J59" s="478"/>
      <c r="K59" s="478"/>
      <c r="L59" s="478"/>
      <c r="M59" s="479"/>
      <c r="N59" s="118"/>
      <c r="P59" s="118"/>
      <c r="Q59" s="119"/>
      <c r="R59" s="119"/>
      <c r="S59" s="119"/>
      <c r="T59" s="120"/>
    </row>
    <row r="60" spans="1:95" ht="28.2" customHeight="1" thickBot="1">
      <c r="A60" s="441"/>
      <c r="B60" s="442"/>
      <c r="C60" s="137" t="s">
        <v>233</v>
      </c>
      <c r="D60" s="137" t="s">
        <v>231</v>
      </c>
      <c r="E60" s="137" t="s">
        <v>231</v>
      </c>
      <c r="F60" s="137" t="s">
        <v>231</v>
      </c>
      <c r="G60" s="137" t="s">
        <v>231</v>
      </c>
      <c r="H60" s="137" t="s">
        <v>231</v>
      </c>
      <c r="I60" s="385" t="s">
        <v>235</v>
      </c>
      <c r="J60" s="386"/>
      <c r="K60" s="386"/>
      <c r="L60" s="386"/>
      <c r="M60" s="387"/>
      <c r="N60" s="118"/>
      <c r="P60" s="118"/>
      <c r="Q60" s="119"/>
      <c r="R60" s="119"/>
      <c r="S60" s="119"/>
      <c r="T60" s="120"/>
    </row>
    <row r="61" spans="1:95" ht="28.2" customHeight="1" thickTop="1">
      <c r="A61" s="452" t="s">
        <v>221</v>
      </c>
      <c r="B61" s="453"/>
      <c r="C61" s="136" t="s">
        <v>225</v>
      </c>
      <c r="D61" s="136" t="s">
        <v>230</v>
      </c>
      <c r="E61" s="136" t="s">
        <v>290</v>
      </c>
      <c r="F61" s="136" t="s">
        <v>234</v>
      </c>
      <c r="G61" s="136" t="s">
        <v>237</v>
      </c>
      <c r="H61" s="136" t="s">
        <v>237</v>
      </c>
      <c r="I61" s="456" t="s">
        <v>318</v>
      </c>
      <c r="J61" s="457"/>
      <c r="K61" s="457"/>
      <c r="L61" s="457"/>
      <c r="M61" s="458"/>
      <c r="N61" s="118"/>
      <c r="P61" s="118"/>
      <c r="Q61" s="119"/>
      <c r="R61" s="119"/>
      <c r="S61" s="119"/>
      <c r="T61" s="120"/>
    </row>
    <row r="62" spans="1:95" ht="28.2" customHeight="1" thickBot="1">
      <c r="A62" s="454"/>
      <c r="B62" s="455"/>
      <c r="C62" s="137" t="s">
        <v>233</v>
      </c>
      <c r="D62" s="137" t="s">
        <v>230</v>
      </c>
      <c r="E62" s="137" t="s">
        <v>289</v>
      </c>
      <c r="F62" s="137" t="s">
        <v>234</v>
      </c>
      <c r="G62" s="137" t="s">
        <v>237</v>
      </c>
      <c r="H62" s="137" t="s">
        <v>237</v>
      </c>
      <c r="I62" s="459"/>
      <c r="J62" s="460"/>
      <c r="K62" s="460"/>
      <c r="L62" s="460"/>
      <c r="M62" s="461"/>
      <c r="N62" s="118"/>
      <c r="P62" s="118"/>
      <c r="Q62" s="119"/>
      <c r="R62" s="119"/>
      <c r="S62" s="119"/>
      <c r="T62" s="120"/>
    </row>
    <row r="63" spans="1:95" ht="28.2" customHeight="1" thickTop="1">
      <c r="A63" s="439" t="s">
        <v>223</v>
      </c>
      <c r="B63" s="440"/>
      <c r="C63" s="138" t="s">
        <v>220</v>
      </c>
      <c r="D63" s="138" t="s">
        <v>230</v>
      </c>
      <c r="E63" s="138" t="s">
        <v>311</v>
      </c>
      <c r="F63" s="138" t="s">
        <v>234</v>
      </c>
      <c r="G63" s="138" t="s">
        <v>232</v>
      </c>
      <c r="H63" s="138" t="s">
        <v>236</v>
      </c>
      <c r="I63" s="443" t="s">
        <v>238</v>
      </c>
      <c r="J63" s="444"/>
      <c r="K63" s="444"/>
      <c r="L63" s="444"/>
      <c r="M63" s="445"/>
      <c r="N63" s="118"/>
      <c r="P63" s="118"/>
      <c r="Q63" s="119"/>
      <c r="R63" s="119"/>
      <c r="S63" s="119"/>
      <c r="T63" s="120"/>
    </row>
    <row r="64" spans="1:95" ht="28.2" customHeight="1" thickBot="1">
      <c r="A64" s="441"/>
      <c r="B64" s="442"/>
      <c r="C64" s="137" t="s">
        <v>224</v>
      </c>
      <c r="D64" s="137" t="s">
        <v>230</v>
      </c>
      <c r="E64" s="137" t="s">
        <v>289</v>
      </c>
      <c r="F64" s="137" t="s">
        <v>237</v>
      </c>
      <c r="G64" s="137" t="s">
        <v>237</v>
      </c>
      <c r="H64" s="137" t="s">
        <v>237</v>
      </c>
      <c r="I64" s="385" t="s">
        <v>316</v>
      </c>
      <c r="J64" s="386"/>
      <c r="K64" s="386"/>
      <c r="L64" s="386"/>
      <c r="M64" s="387"/>
      <c r="N64" s="120"/>
      <c r="O64" s="118"/>
    </row>
    <row r="65" spans="1:58" ht="13.8" thickTop="1">
      <c r="A65" s="372"/>
      <c r="B65" s="372"/>
      <c r="C65" s="372"/>
      <c r="D65" s="372"/>
      <c r="E65" s="372"/>
      <c r="F65" s="372"/>
      <c r="G65" s="372"/>
      <c r="H65" s="372"/>
      <c r="I65" s="372"/>
      <c r="J65" s="372"/>
      <c r="K65" s="372"/>
      <c r="L65" s="123"/>
      <c r="M65" s="124"/>
      <c r="N65" s="124"/>
      <c r="O65" s="125"/>
      <c r="P65" s="123"/>
      <c r="Q65" s="123"/>
      <c r="R65" s="123"/>
      <c r="S65" s="123"/>
      <c r="T65" s="372"/>
      <c r="U65" s="372"/>
      <c r="V65" s="372"/>
      <c r="W65" s="372"/>
      <c r="X65" s="372"/>
      <c r="Y65" s="372"/>
      <c r="Z65" s="372"/>
      <c r="AA65" s="372"/>
      <c r="AB65" s="372"/>
      <c r="AC65" s="372"/>
      <c r="AD65" s="372"/>
      <c r="AE65" s="123"/>
      <c r="AF65" s="124"/>
      <c r="AG65" s="124"/>
      <c r="AH65" s="124"/>
      <c r="AI65" s="125"/>
      <c r="AJ65" s="123"/>
      <c r="AK65" s="123"/>
      <c r="AL65" s="123"/>
      <c r="AM65" s="372"/>
      <c r="AN65" s="372"/>
      <c r="AO65" s="372"/>
      <c r="AP65" s="372"/>
      <c r="AQ65" s="372"/>
      <c r="AR65" s="372"/>
      <c r="AS65" s="372"/>
      <c r="AT65" s="372"/>
      <c r="AU65" s="372"/>
      <c r="AV65" s="372"/>
      <c r="AW65" s="372"/>
      <c r="AX65" s="123"/>
      <c r="AY65" s="124"/>
      <c r="AZ65" s="124"/>
      <c r="BA65" s="124"/>
      <c r="BB65" s="125"/>
      <c r="BC65" s="123"/>
      <c r="BD65" s="123"/>
      <c r="BE65" s="123"/>
      <c r="BF65" s="123"/>
    </row>
    <row r="66" spans="1:58" ht="12.6" customHeight="1"/>
    <row r="67" spans="1:58" ht="12.6" customHeight="1"/>
    <row r="68" spans="1:58" ht="12.6" customHeight="1"/>
    <row r="69" spans="1:58" ht="12.6" customHeight="1"/>
    <row r="70" spans="1:58" ht="12.6" customHeight="1"/>
    <row r="71" spans="1:58" ht="12.6" customHeight="1"/>
    <row r="72" spans="1:58" ht="12.6" customHeight="1"/>
    <row r="73" spans="1:58" ht="12.6" customHeight="1"/>
    <row r="74" spans="1:58" ht="12.6" customHeight="1"/>
    <row r="75" spans="1:58" ht="12.6" customHeight="1"/>
    <row r="76" spans="1:58" ht="12.6" customHeight="1"/>
    <row r="77" spans="1:58" ht="12.6" customHeight="1"/>
    <row r="78" spans="1:58" ht="12.6" customHeight="1"/>
    <row r="79" spans="1:58" ht="12.6" customHeight="1"/>
    <row r="80" spans="1:58" ht="12.6" customHeight="1"/>
  </sheetData>
  <sheetProtection algorithmName="SHA-512" hashValue="phn2bL6JW82ih7cI1lGe0oar2uzyPCyik5th68bUY+ZUGHxwFd4gQn4RoRhiq/SHcUwwGM4PVIkt1ckOgdVHbQ==" saltValue="rNFq7m1rmAEIquecQuQLDg==" spinCount="100000" sheet="1" objects="1" scenarios="1"/>
  <mergeCells count="102">
    <mergeCell ref="L4:M4"/>
    <mergeCell ref="I58:M58"/>
    <mergeCell ref="I59:M59"/>
    <mergeCell ref="U6:Z6"/>
    <mergeCell ref="A23:F23"/>
    <mergeCell ref="A26:F26"/>
    <mergeCell ref="A20:F20"/>
    <mergeCell ref="I20:K20"/>
    <mergeCell ref="A25:F25"/>
    <mergeCell ref="A17:F17"/>
    <mergeCell ref="I17:K17"/>
    <mergeCell ref="A18:F18"/>
    <mergeCell ref="I18:K18"/>
    <mergeCell ref="A19:F19"/>
    <mergeCell ref="I19:K19"/>
    <mergeCell ref="A21:F21"/>
    <mergeCell ref="I21:K21"/>
    <mergeCell ref="A22:F22"/>
    <mergeCell ref="I22:K22"/>
    <mergeCell ref="A24:F24"/>
    <mergeCell ref="I24:K25"/>
    <mergeCell ref="A14:F14"/>
    <mergeCell ref="I14:K14"/>
    <mergeCell ref="A15:F15"/>
    <mergeCell ref="I15:K15"/>
    <mergeCell ref="A16:F16"/>
    <mergeCell ref="I16:K16"/>
    <mergeCell ref="A11:F11"/>
    <mergeCell ref="I11:K11"/>
    <mergeCell ref="A12:F12"/>
    <mergeCell ref="I12:K12"/>
    <mergeCell ref="A13:F13"/>
    <mergeCell ref="I13:K13"/>
    <mergeCell ref="A8:F8"/>
    <mergeCell ref="I8:K8"/>
    <mergeCell ref="A9:F9"/>
    <mergeCell ref="I9:K9"/>
    <mergeCell ref="A10:F10"/>
    <mergeCell ref="I10:K10"/>
    <mergeCell ref="A65:K65"/>
    <mergeCell ref="T65:AD65"/>
    <mergeCell ref="AM65:AW65"/>
    <mergeCell ref="A63:B64"/>
    <mergeCell ref="I63:M63"/>
    <mergeCell ref="I64:M64"/>
    <mergeCell ref="R43:S43"/>
    <mergeCell ref="A58:B58"/>
    <mergeCell ref="A59:B60"/>
    <mergeCell ref="A61:B62"/>
    <mergeCell ref="I61:M62"/>
    <mergeCell ref="R44:AJ44"/>
    <mergeCell ref="AK44:AR44"/>
    <mergeCell ref="AT44:BF44"/>
    <mergeCell ref="D35:E35"/>
    <mergeCell ref="D38:G38"/>
    <mergeCell ref="I27:K30"/>
    <mergeCell ref="A32:F32"/>
    <mergeCell ref="A1:K3"/>
    <mergeCell ref="A6:F6"/>
    <mergeCell ref="I6:K6"/>
    <mergeCell ref="A7:F7"/>
    <mergeCell ref="I7:K7"/>
    <mergeCell ref="H5:K5"/>
    <mergeCell ref="C40:G40"/>
    <mergeCell ref="I40:K40"/>
    <mergeCell ref="A33:F33"/>
    <mergeCell ref="A34:K34"/>
    <mergeCell ref="A39:B39"/>
    <mergeCell ref="C39:K39"/>
    <mergeCell ref="A40:B40"/>
    <mergeCell ref="F35:K35"/>
    <mergeCell ref="A35:B36"/>
    <mergeCell ref="C36:K36"/>
    <mergeCell ref="A37:B38"/>
    <mergeCell ref="I31:K31"/>
    <mergeCell ref="A27:F27"/>
    <mergeCell ref="A29:F29"/>
    <mergeCell ref="A30:F30"/>
    <mergeCell ref="A28:F28"/>
    <mergeCell ref="A31:F31"/>
    <mergeCell ref="C37:K37"/>
    <mergeCell ref="I32:K32"/>
    <mergeCell ref="I38:K38"/>
    <mergeCell ref="I60:M60"/>
    <mergeCell ref="A53:D53"/>
    <mergeCell ref="N36:O37"/>
    <mergeCell ref="P36:X36"/>
    <mergeCell ref="P24:P25"/>
    <mergeCell ref="R24:R25"/>
    <mergeCell ref="P40:R40"/>
    <mergeCell ref="P41:R41"/>
    <mergeCell ref="BG44:BH44"/>
    <mergeCell ref="AM57:AW57"/>
    <mergeCell ref="A46:A47"/>
    <mergeCell ref="A50:A51"/>
    <mergeCell ref="A57:K57"/>
    <mergeCell ref="T57:AD57"/>
    <mergeCell ref="P37:X37"/>
    <mergeCell ref="Q38:R38"/>
    <mergeCell ref="Q39:R39"/>
    <mergeCell ref="A41:B42"/>
    <mergeCell ref="C41:K42"/>
  </mergeCells>
  <phoneticPr fontId="10"/>
  <conditionalFormatting sqref="G24:G25">
    <cfRule type="containsText" dxfId="1" priority="1" operator="containsText" text="メール依頼">
      <formula>NOT(ISERROR(SEARCH("メール依頼",G24)))</formula>
    </cfRule>
  </conditionalFormatting>
  <conditionalFormatting sqref="G25">
    <cfRule type="containsText" dxfId="0" priority="2" operator="containsText" text="メール依頼">
      <formula>NOT(ISERROR(SEARCH("メール依頼",G25)))</formula>
    </cfRule>
  </conditionalFormatting>
  <dataValidations count="1">
    <dataValidation imeMode="hiragana" allowBlank="1" showInputMessage="1" showErrorMessage="1" sqref="B50" xr:uid="{D8B2C713-6553-41BB-BD00-C65102B4C4BF}"/>
  </dataValidations>
  <hyperlinks>
    <hyperlink ref="P36" r:id="rId1" xr:uid="{738AC1DD-6BDC-4ACA-8130-2B32725550A7}"/>
  </hyperlinks>
  <printOptions horizontalCentered="1"/>
  <pageMargins left="0.25" right="0.25" top="0.75" bottom="0.75" header="0.3" footer="0.3"/>
  <pageSetup paperSize="9" scale="70" orientation="portrait" r:id="rId2"/>
  <rowBreaks count="1" manualBreakCount="1">
    <brk id="55" max="58" man="1"/>
  </rowBreaks>
  <colBreaks count="1" manualBreakCount="1">
    <brk id="19" max="64"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heetViews>
  <sheetFormatPr defaultColWidth="1.88671875" defaultRowHeight="13.2"/>
  <cols>
    <col min="1" max="1" width="2.109375" customWidth="1"/>
    <col min="2" max="35" width="2" customWidth="1"/>
    <col min="36" max="36" width="2.88671875" customWidth="1"/>
    <col min="37" max="40" width="2" customWidth="1"/>
    <col min="41" max="47" width="1.88671875" customWidth="1"/>
    <col min="48" max="48" width="3.33203125" customWidth="1"/>
    <col min="49" max="51" width="1.88671875" customWidth="1"/>
    <col min="52" max="52" width="42.77734375" style="2"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04" t="s">
        <v>190</v>
      </c>
      <c r="AJ1" s="504"/>
      <c r="AK1" s="504"/>
      <c r="AL1" s="504"/>
      <c r="AM1" s="504"/>
      <c r="AN1" s="504"/>
      <c r="AO1" s="504"/>
      <c r="AP1" s="505">
        <f>計算シート!$N$4</f>
        <v>0</v>
      </c>
      <c r="AQ1" s="505"/>
      <c r="AR1" s="505"/>
      <c r="AS1" s="505"/>
      <c r="AT1" s="505"/>
      <c r="AU1" s="505"/>
      <c r="AV1" s="505"/>
      <c r="AW1" s="505"/>
      <c r="AX1" s="505"/>
      <c r="AZ1"/>
    </row>
    <row r="2" spans="1:97" ht="18" customHeight="1">
      <c r="AI2" s="519" t="s">
        <v>297</v>
      </c>
      <c r="AJ2" s="519"/>
      <c r="AK2" s="519"/>
      <c r="AL2" s="519"/>
      <c r="AM2" s="519"/>
      <c r="AN2" s="519"/>
      <c r="AO2" s="519"/>
      <c r="AP2" s="519"/>
      <c r="AQ2" s="519"/>
      <c r="AR2" s="519"/>
      <c r="AS2" s="519"/>
      <c r="AT2" s="519"/>
      <c r="AU2" s="519"/>
      <c r="AV2" s="519"/>
      <c r="AW2" s="519"/>
      <c r="AX2" s="519"/>
      <c r="AY2" t="s">
        <v>155</v>
      </c>
      <c r="AZ2" s="28"/>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1"/>
      <c r="CL2" s="11"/>
      <c r="CM2" s="11"/>
      <c r="CN2" s="12"/>
      <c r="CO2" s="12"/>
      <c r="CP2" s="12"/>
      <c r="CQ2" s="12"/>
      <c r="CR2" s="12"/>
      <c r="CS2" s="12"/>
    </row>
    <row r="3" spans="1:97" ht="18" customHeight="1">
      <c r="AR3" s="506"/>
      <c r="AS3" s="506"/>
      <c r="AT3" s="506"/>
      <c r="AZ3" s="30"/>
      <c r="BA3" s="15"/>
      <c r="BB3" s="15"/>
      <c r="BC3" s="15"/>
      <c r="BD3" s="15"/>
      <c r="BE3" s="91"/>
      <c r="BF3" s="15"/>
      <c r="BG3" s="15"/>
      <c r="BH3" s="15"/>
      <c r="BI3" s="15"/>
      <c r="BJ3" s="15"/>
      <c r="BK3" s="15"/>
      <c r="BL3" s="15"/>
      <c r="BM3" s="15"/>
      <c r="BN3" s="15"/>
      <c r="BO3" s="15"/>
      <c r="BP3" s="15"/>
      <c r="BQ3" s="10"/>
      <c r="BR3" s="10"/>
      <c r="BS3" s="10"/>
      <c r="BT3" s="10"/>
      <c r="BU3" s="10"/>
      <c r="BV3" s="10"/>
      <c r="BW3" s="10"/>
      <c r="BX3" s="10"/>
      <c r="BY3" s="10"/>
      <c r="BZ3" s="10"/>
      <c r="CA3" s="10"/>
      <c r="CB3" s="10"/>
      <c r="CC3" s="10"/>
      <c r="CD3" s="10"/>
      <c r="CE3" s="10"/>
      <c r="CF3" s="10"/>
      <c r="CG3" s="10"/>
      <c r="CH3" s="10"/>
      <c r="CI3" s="10"/>
      <c r="CJ3" s="10"/>
      <c r="CK3" s="11"/>
      <c r="CL3" s="11"/>
      <c r="CM3" s="11"/>
      <c r="CN3" s="12"/>
      <c r="CO3" s="12"/>
      <c r="CP3" s="12"/>
      <c r="CQ3" s="12"/>
      <c r="CR3" s="12"/>
      <c r="CS3" s="12"/>
    </row>
    <row r="4" spans="1:97" ht="6" customHeight="1">
      <c r="A4" s="507" t="s">
        <v>0</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Z4" s="29"/>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07"/>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Z5" s="30"/>
      <c r="BB5" s="91"/>
      <c r="BG5" s="91"/>
    </row>
    <row r="6" spans="1:97" s="15" customFormat="1" ht="18" customHeight="1">
      <c r="A6" s="507"/>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Z6" s="30"/>
      <c r="BE6" s="91"/>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30"/>
    </row>
    <row r="8" spans="1:97" ht="18" customHeight="1">
      <c r="C8" s="512" t="str">
        <f>IF(計算シート!$C$37="","",計算シート!$C$37)</f>
        <v/>
      </c>
      <c r="D8" s="512"/>
      <c r="E8" s="512"/>
      <c r="F8" s="512"/>
      <c r="G8" s="512"/>
      <c r="H8" s="512"/>
      <c r="I8" s="512"/>
      <c r="J8" s="512"/>
      <c r="K8" s="512"/>
      <c r="L8" s="512"/>
      <c r="M8" s="512"/>
      <c r="N8" s="512"/>
      <c r="O8" s="512"/>
      <c r="P8" s="512"/>
      <c r="Q8" s="512"/>
      <c r="R8" s="512"/>
      <c r="S8" s="512"/>
      <c r="T8" s="512"/>
      <c r="U8" s="512"/>
      <c r="AZ8" s="28"/>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1"/>
      <c r="CL8" s="11"/>
      <c r="CM8" s="11"/>
      <c r="CN8" s="12"/>
      <c r="CO8" s="12"/>
      <c r="CP8" s="12"/>
      <c r="CQ8" s="12"/>
      <c r="CR8" s="12"/>
      <c r="CS8" s="12"/>
    </row>
    <row r="9" spans="1:97" ht="18" customHeight="1">
      <c r="C9" s="512"/>
      <c r="D9" s="512"/>
      <c r="E9" s="512"/>
      <c r="F9" s="512"/>
      <c r="G9" s="512"/>
      <c r="H9" s="512"/>
      <c r="I9" s="512"/>
      <c r="J9" s="512"/>
      <c r="K9" s="512"/>
      <c r="L9" s="512"/>
      <c r="M9" s="512"/>
      <c r="N9" s="512"/>
      <c r="O9" s="512"/>
      <c r="P9" s="512"/>
      <c r="Q9" s="512"/>
      <c r="R9" s="512"/>
      <c r="S9" s="512"/>
      <c r="T9" s="512"/>
      <c r="U9" s="512"/>
      <c r="V9" s="520" t="s">
        <v>340</v>
      </c>
      <c r="W9" s="520"/>
      <c r="X9" s="520"/>
      <c r="Y9" s="40"/>
      <c r="Z9" s="40"/>
      <c r="AA9" s="1"/>
      <c r="AB9" s="1"/>
      <c r="AC9" s="1"/>
      <c r="AD9" s="1"/>
      <c r="AE9" s="1"/>
      <c r="AF9" s="1"/>
      <c r="AG9" s="1"/>
      <c r="AH9" s="1"/>
      <c r="AI9" s="1"/>
      <c r="AJ9" s="1"/>
      <c r="AK9" s="1"/>
      <c r="AL9" s="1"/>
      <c r="AM9" s="1"/>
      <c r="AN9" s="1"/>
      <c r="AZ9" s="28"/>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1"/>
      <c r="CL9" s="11"/>
      <c r="CM9" s="11"/>
      <c r="CN9" s="12"/>
      <c r="CO9" s="12"/>
      <c r="CP9" s="12"/>
      <c r="CQ9" s="12"/>
      <c r="CR9" s="12"/>
      <c r="CS9" s="12"/>
    </row>
    <row r="10" spans="1:97" ht="18" customHeight="1" thickBot="1">
      <c r="C10" s="513"/>
      <c r="D10" s="513"/>
      <c r="E10" s="513"/>
      <c r="F10" s="513"/>
      <c r="G10" s="513"/>
      <c r="H10" s="513"/>
      <c r="I10" s="513"/>
      <c r="J10" s="513"/>
      <c r="K10" s="513"/>
      <c r="L10" s="513"/>
      <c r="M10" s="513"/>
      <c r="N10" s="513"/>
      <c r="O10" s="513"/>
      <c r="P10" s="513"/>
      <c r="Q10" s="513"/>
      <c r="R10" s="513"/>
      <c r="S10" s="513"/>
      <c r="T10" s="513"/>
      <c r="U10" s="513"/>
      <c r="V10" s="521"/>
      <c r="W10" s="521"/>
      <c r="X10" s="521"/>
      <c r="Y10" s="115"/>
      <c r="Z10" s="40"/>
      <c r="AA10" s="1"/>
      <c r="AB10" s="1"/>
      <c r="AC10" s="1"/>
      <c r="AD10" s="1"/>
      <c r="AE10" s="1"/>
      <c r="AF10" s="1"/>
      <c r="AG10" s="1"/>
      <c r="AH10" s="1"/>
      <c r="AI10" s="1"/>
      <c r="AJ10" s="1"/>
      <c r="AK10" s="1"/>
      <c r="AL10" s="1"/>
      <c r="AM10" s="1"/>
      <c r="AN10" s="1"/>
      <c r="AZ10" s="28" t="s">
        <v>339</v>
      </c>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1"/>
      <c r="CL10" s="11"/>
      <c r="CM10" s="11"/>
      <c r="CN10" s="12"/>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29"/>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1"/>
      <c r="CL11" s="11"/>
      <c r="CM11" s="11"/>
      <c r="CN11" s="14"/>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14"/>
      <c r="AB12" s="515"/>
      <c r="AC12" s="515"/>
      <c r="AD12" s="515"/>
      <c r="AE12" s="515"/>
      <c r="AF12" s="515"/>
      <c r="AG12" s="515"/>
      <c r="AH12" s="515"/>
      <c r="AI12" s="515"/>
      <c r="AJ12" s="515"/>
      <c r="AK12" s="515"/>
      <c r="AL12" s="515"/>
      <c r="AM12" s="515"/>
      <c r="AN12" s="515"/>
      <c r="AO12" s="515"/>
      <c r="AP12" s="515"/>
      <c r="AQ12" s="515"/>
      <c r="AR12" s="515"/>
      <c r="AS12" s="515"/>
      <c r="AT12" s="515"/>
      <c r="AU12" s="515"/>
      <c r="AV12" s="515"/>
      <c r="AZ12" s="29"/>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1"/>
      <c r="CL12" s="11"/>
      <c r="CM12" s="11"/>
      <c r="CN12" s="14"/>
      <c r="CO12" s="14"/>
      <c r="CP12" s="14"/>
      <c r="CQ12" s="14"/>
      <c r="CR12" s="14"/>
      <c r="CS12" s="14"/>
    </row>
    <row r="13" spans="1:97" ht="18" customHeight="1">
      <c r="A13" s="1"/>
      <c r="B13" s="1"/>
      <c r="N13" s="1"/>
      <c r="O13" s="1"/>
      <c r="P13" s="1"/>
      <c r="Q13" s="1"/>
      <c r="R13" s="1"/>
      <c r="S13" s="1"/>
      <c r="T13" s="36"/>
      <c r="U13" s="36"/>
      <c r="V13" s="36"/>
      <c r="W13" s="36"/>
      <c r="X13" s="36"/>
      <c r="Y13" s="36"/>
      <c r="Z13" s="36"/>
      <c r="AA13" s="516"/>
      <c r="AB13" s="517"/>
      <c r="AC13" s="517"/>
      <c r="AD13" s="517"/>
      <c r="AE13" s="517"/>
      <c r="AF13" s="517"/>
      <c r="AG13" s="517"/>
      <c r="AH13" s="517"/>
      <c r="AI13" s="517"/>
      <c r="AJ13" s="517"/>
      <c r="AK13" s="517"/>
      <c r="AL13" s="517"/>
      <c r="AM13" s="517"/>
      <c r="AN13" s="517"/>
      <c r="AO13" s="517"/>
      <c r="AP13" s="517"/>
      <c r="AQ13" s="517"/>
      <c r="AR13" s="517"/>
      <c r="AS13" s="517"/>
      <c r="AT13" s="517"/>
      <c r="AU13" s="517"/>
      <c r="AV13" s="517"/>
      <c r="AZ13" s="28"/>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1"/>
      <c r="CL13" s="11"/>
      <c r="CM13" s="11"/>
      <c r="CN13" s="12"/>
      <c r="CO13" s="12"/>
      <c r="CP13" s="12"/>
      <c r="CQ13" s="12"/>
      <c r="CR13" s="12"/>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31"/>
      <c r="BA14" s="16"/>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1"/>
      <c r="CL14" s="11"/>
      <c r="CM14" s="11"/>
      <c r="CN14" s="12"/>
      <c r="CO14" s="12"/>
      <c r="CP14" s="12"/>
      <c r="CQ14" s="12"/>
      <c r="CR14" s="12"/>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52" ht="18" customHeight="1">
      <c r="A17" s="1"/>
      <c r="B17" s="1"/>
      <c r="C17" s="538" t="s">
        <v>192</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row>
    <row r="18" spans="1:52" ht="18" customHeight="1">
      <c r="A18" s="1"/>
      <c r="B18" s="1"/>
    </row>
    <row r="19" spans="1:52" ht="18" customHeight="1">
      <c r="A19" s="528" t="s">
        <v>193</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row>
    <row r="20" spans="1:52" ht="18" customHeight="1">
      <c r="A20" s="1"/>
      <c r="B20" s="1"/>
    </row>
    <row r="21" spans="1:52" s="1" customFormat="1" ht="18" customHeight="1">
      <c r="C21" s="518" t="s">
        <v>194</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t="s">
        <v>195</v>
      </c>
      <c r="AI21" s="518"/>
      <c r="AJ21" s="518"/>
      <c r="AK21" s="518"/>
      <c r="AL21" s="518"/>
      <c r="AM21" s="518" t="s">
        <v>196</v>
      </c>
      <c r="AN21" s="518"/>
      <c r="AO21" s="518"/>
      <c r="AP21" s="518"/>
      <c r="AQ21" s="518"/>
      <c r="AR21" s="518" t="s">
        <v>197</v>
      </c>
      <c r="AS21" s="518"/>
      <c r="AT21" s="518"/>
      <c r="AU21" s="518"/>
      <c r="AV21" s="518"/>
      <c r="AZ21" s="32"/>
    </row>
    <row r="22" spans="1:52" s="1" customFormat="1" ht="30" customHeight="1">
      <c r="C22" s="508" t="str">
        <f>IF(計算シート!$U7="","",計算シート!$U7)</f>
        <v xml:space="preserve">送 料   </v>
      </c>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9">
        <f>IF(計算シート!$AA7="","",計算シート!$AA7)</f>
        <v>0</v>
      </c>
      <c r="AI22" s="509"/>
      <c r="AJ22" s="509"/>
      <c r="AK22" s="509"/>
      <c r="AL22" s="509"/>
      <c r="AM22" s="510">
        <f>IF(計算シート!$AB7="","",計算シート!$AB7)</f>
        <v>1</v>
      </c>
      <c r="AN22" s="510"/>
      <c r="AO22" s="510"/>
      <c r="AP22" s="510"/>
      <c r="AQ22" s="510"/>
      <c r="AR22" s="511">
        <f>IF(計算シート!$U7="","",IF(計算シート!$U7="以下余白　","",AH22*AM22))</f>
        <v>0</v>
      </c>
      <c r="AS22" s="511"/>
      <c r="AT22" s="511"/>
      <c r="AU22" s="511"/>
      <c r="AV22" s="511"/>
      <c r="AZ22" s="32"/>
    </row>
    <row r="23" spans="1:52" s="1" customFormat="1" ht="30" customHeight="1">
      <c r="C23" s="508" t="str">
        <f>IF(計算シート!$U8="","",計算シート!$U8)</f>
        <v>以下余白　</v>
      </c>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9" t="str">
        <f>IF(計算シート!$AA8="","",計算シート!$AA8)</f>
        <v xml:space="preserve"> </v>
      </c>
      <c r="AI23" s="509"/>
      <c r="AJ23" s="509"/>
      <c r="AK23" s="509"/>
      <c r="AL23" s="509"/>
      <c r="AM23" s="510" t="str">
        <f>IF(計算シート!$AB8="","",計算シート!$AB8)</f>
        <v xml:space="preserve"> </v>
      </c>
      <c r="AN23" s="510"/>
      <c r="AO23" s="510"/>
      <c r="AP23" s="510"/>
      <c r="AQ23" s="510"/>
      <c r="AR23" s="511" t="str">
        <f>IF(計算シート!$U8="","",IF(計算シート!$U8="以下余白　","",AH23*AM23))</f>
        <v/>
      </c>
      <c r="AS23" s="511"/>
      <c r="AT23" s="511"/>
      <c r="AU23" s="511"/>
      <c r="AV23" s="511"/>
      <c r="AZ23" s="32"/>
    </row>
    <row r="24" spans="1:52" s="1" customFormat="1" ht="30" customHeight="1">
      <c r="C24" s="508" t="str">
        <f>IF(計算シート!$U9="","",計算シート!$U9)</f>
        <v/>
      </c>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9" t="str">
        <f>IF(計算シート!$AA9="","",計算シート!$AA9)</f>
        <v/>
      </c>
      <c r="AI24" s="509"/>
      <c r="AJ24" s="509"/>
      <c r="AK24" s="509"/>
      <c r="AL24" s="509"/>
      <c r="AM24" s="510" t="str">
        <f>IF(計算シート!$AB9="","",計算シート!$AB9)</f>
        <v/>
      </c>
      <c r="AN24" s="510"/>
      <c r="AO24" s="510"/>
      <c r="AP24" s="510"/>
      <c r="AQ24" s="510"/>
      <c r="AR24" s="511" t="str">
        <f>IF(計算シート!$U9="","",IF(計算シート!$U9="以下余白　","",AH24*AM24))</f>
        <v/>
      </c>
      <c r="AS24" s="511"/>
      <c r="AT24" s="511"/>
      <c r="AU24" s="511"/>
      <c r="AV24" s="511"/>
      <c r="AZ24" s="32"/>
    </row>
    <row r="25" spans="1:52" s="1" customFormat="1" ht="30" customHeight="1">
      <c r="C25" s="508" t="str">
        <f>IF(計算シート!$U10="","",計算シート!$U10)</f>
        <v/>
      </c>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9" t="str">
        <f>IF(計算シート!$AA10="","",計算シート!$AA10)</f>
        <v/>
      </c>
      <c r="AI25" s="509"/>
      <c r="AJ25" s="509"/>
      <c r="AK25" s="509"/>
      <c r="AL25" s="509"/>
      <c r="AM25" s="510" t="str">
        <f>IF(計算シート!$AB10="","",計算シート!$AB10)</f>
        <v/>
      </c>
      <c r="AN25" s="510"/>
      <c r="AO25" s="510"/>
      <c r="AP25" s="510"/>
      <c r="AQ25" s="510"/>
      <c r="AR25" s="511" t="str">
        <f>IF(計算シート!$U10="","",IF(計算シート!$U10="以下余白　","",AH25*AM25))</f>
        <v/>
      </c>
      <c r="AS25" s="511"/>
      <c r="AT25" s="511"/>
      <c r="AU25" s="511"/>
      <c r="AV25" s="511"/>
      <c r="AZ25" s="32"/>
    </row>
    <row r="26" spans="1:52" s="1" customFormat="1" ht="30" customHeight="1">
      <c r="C26" s="508" t="str">
        <f>IF(計算シート!$U11="","",計算シート!$U11)</f>
        <v/>
      </c>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9" t="str">
        <f>IF(計算シート!$AA11="","",計算シート!$AA11)</f>
        <v/>
      </c>
      <c r="AI26" s="509"/>
      <c r="AJ26" s="509"/>
      <c r="AK26" s="509"/>
      <c r="AL26" s="509"/>
      <c r="AM26" s="510" t="str">
        <f>IF(計算シート!$AB11="","",計算シート!$AB11)</f>
        <v/>
      </c>
      <c r="AN26" s="510"/>
      <c r="AO26" s="510"/>
      <c r="AP26" s="510"/>
      <c r="AQ26" s="510"/>
      <c r="AR26" s="511" t="str">
        <f>IF(計算シート!$U11="","",IF(計算シート!$U11="以下余白　","",AH26*AM26))</f>
        <v/>
      </c>
      <c r="AS26" s="511"/>
      <c r="AT26" s="511"/>
      <c r="AU26" s="511"/>
      <c r="AV26" s="511"/>
      <c r="AZ26" s="32"/>
    </row>
    <row r="27" spans="1:52" s="1" customFormat="1" ht="30" customHeight="1">
      <c r="C27" s="508" t="str">
        <f>IF(計算シート!$U12="","",計算シート!$U12)</f>
        <v/>
      </c>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9" t="str">
        <f>IF(計算シート!$AA12="","",計算シート!$AA12)</f>
        <v/>
      </c>
      <c r="AI27" s="509"/>
      <c r="AJ27" s="509"/>
      <c r="AK27" s="509"/>
      <c r="AL27" s="509"/>
      <c r="AM27" s="510" t="str">
        <f>IF(計算シート!$AB12="","",計算シート!$AB12)</f>
        <v/>
      </c>
      <c r="AN27" s="510"/>
      <c r="AO27" s="510"/>
      <c r="AP27" s="510"/>
      <c r="AQ27" s="510"/>
      <c r="AR27" s="511" t="str">
        <f>IF(計算シート!$U12="","",IF(計算シート!$U12="以下余白　","",AH27*AM27))</f>
        <v/>
      </c>
      <c r="AS27" s="511"/>
      <c r="AT27" s="511"/>
      <c r="AU27" s="511"/>
      <c r="AV27" s="511"/>
      <c r="AZ27" s="32"/>
    </row>
    <row r="28" spans="1:52" s="1" customFormat="1" ht="30" customHeight="1">
      <c r="C28" s="508" t="str">
        <f>IF(計算シート!$U13="","",計算シート!$U13)</f>
        <v/>
      </c>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9" t="str">
        <f>IF(計算シート!$AA13="","",計算シート!$AA13)</f>
        <v/>
      </c>
      <c r="AI28" s="509"/>
      <c r="AJ28" s="509"/>
      <c r="AK28" s="509"/>
      <c r="AL28" s="509"/>
      <c r="AM28" s="510" t="str">
        <f>IF(計算シート!$AB13="","",計算シート!$AB13)</f>
        <v/>
      </c>
      <c r="AN28" s="510"/>
      <c r="AO28" s="510"/>
      <c r="AP28" s="510"/>
      <c r="AQ28" s="510"/>
      <c r="AR28" s="511" t="str">
        <f>IF(計算シート!$U13="","",IF(計算シート!$U13="以下余白　","",AH28*AM28))</f>
        <v/>
      </c>
      <c r="AS28" s="511"/>
      <c r="AT28" s="511"/>
      <c r="AU28" s="511"/>
      <c r="AV28" s="511"/>
      <c r="AZ28" s="32"/>
    </row>
    <row r="29" spans="1:52" s="1" customFormat="1" ht="30" customHeight="1">
      <c r="C29" s="508" t="str">
        <f>IF(計算シート!$U14="","",計算シート!$U14)</f>
        <v/>
      </c>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9" t="str">
        <f>IF(計算シート!$AA14="","",計算シート!$AA14)</f>
        <v/>
      </c>
      <c r="AI29" s="509"/>
      <c r="AJ29" s="509"/>
      <c r="AK29" s="509"/>
      <c r="AL29" s="509"/>
      <c r="AM29" s="510" t="str">
        <f>IF(計算シート!$AB14="","",計算シート!$AB14)</f>
        <v/>
      </c>
      <c r="AN29" s="510"/>
      <c r="AO29" s="510"/>
      <c r="AP29" s="510"/>
      <c r="AQ29" s="510"/>
      <c r="AR29" s="511" t="str">
        <f>IF(計算シート!$U14="","",IF(計算シート!$U14="以下余白　","",AH29*AM29))</f>
        <v/>
      </c>
      <c r="AS29" s="511"/>
      <c r="AT29" s="511"/>
      <c r="AU29" s="511"/>
      <c r="AV29" s="511"/>
      <c r="AZ29" s="32"/>
    </row>
    <row r="30" spans="1:52" s="1" customFormat="1" ht="30" customHeight="1">
      <c r="C30" s="508" t="str">
        <f>IF(計算シート!$U15="","",計算シート!$U15)</f>
        <v/>
      </c>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9" t="str">
        <f>IF(計算シート!$AA15="","",計算シート!$AA15)</f>
        <v/>
      </c>
      <c r="AI30" s="509"/>
      <c r="AJ30" s="509"/>
      <c r="AK30" s="509"/>
      <c r="AL30" s="509"/>
      <c r="AM30" s="510" t="str">
        <f>IF(計算シート!$AB15="","",計算シート!$AB15)</f>
        <v/>
      </c>
      <c r="AN30" s="510"/>
      <c r="AO30" s="510"/>
      <c r="AP30" s="510"/>
      <c r="AQ30" s="510"/>
      <c r="AR30" s="511" t="str">
        <f>IF(計算シート!$U15="","",IF(計算シート!$U15="以下余白　","",AH30*AM30))</f>
        <v/>
      </c>
      <c r="AS30" s="511"/>
      <c r="AT30" s="511"/>
      <c r="AU30" s="511"/>
      <c r="AV30" s="511"/>
      <c r="AZ30" s="32"/>
    </row>
    <row r="31" spans="1:52" s="1" customFormat="1" ht="30" customHeight="1">
      <c r="C31" s="508" t="str">
        <f>IF(計算シート!$U16="","",計算シート!$U16)</f>
        <v/>
      </c>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9" t="str">
        <f>IF(計算シート!$AA16="","",計算シート!$AA16)</f>
        <v/>
      </c>
      <c r="AI31" s="509"/>
      <c r="AJ31" s="509"/>
      <c r="AK31" s="509"/>
      <c r="AL31" s="509"/>
      <c r="AM31" s="510" t="str">
        <f>IF(計算シート!$AB16="","",計算シート!$AB16)</f>
        <v/>
      </c>
      <c r="AN31" s="510"/>
      <c r="AO31" s="510"/>
      <c r="AP31" s="510"/>
      <c r="AQ31" s="510"/>
      <c r="AR31" s="511" t="str">
        <f>IF(計算シート!$U16="","",IF(計算シート!$U16="以下余白　","",AH31*AM31))</f>
        <v/>
      </c>
      <c r="AS31" s="511"/>
      <c r="AT31" s="511"/>
      <c r="AU31" s="511"/>
      <c r="AV31" s="511"/>
      <c r="AZ31" s="32"/>
    </row>
    <row r="32" spans="1:52" s="1" customFormat="1" ht="30" customHeight="1">
      <c r="C32" s="508" t="str">
        <f>IF(計算シート!$U17="","",計算シート!$U17)</f>
        <v/>
      </c>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9" t="str">
        <f>IF(計算シート!$AA17="","",計算シート!$AA17)</f>
        <v/>
      </c>
      <c r="AI32" s="509"/>
      <c r="AJ32" s="509"/>
      <c r="AK32" s="509"/>
      <c r="AL32" s="509"/>
      <c r="AM32" s="510" t="str">
        <f>IF(計算シート!$AB17="","",計算シート!$AB17)</f>
        <v/>
      </c>
      <c r="AN32" s="510"/>
      <c r="AO32" s="510"/>
      <c r="AP32" s="510"/>
      <c r="AQ32" s="510"/>
      <c r="AR32" s="511" t="str">
        <f>IF(計算シート!$U17="","",IF(計算シート!$U17="以下余白　","",AH32*AM32))</f>
        <v/>
      </c>
      <c r="AS32" s="511"/>
      <c r="AT32" s="511"/>
      <c r="AU32" s="511"/>
      <c r="AV32" s="511"/>
      <c r="AZ32" s="32"/>
    </row>
    <row r="33" spans="3:97" s="1" customFormat="1" ht="18" customHeight="1">
      <c r="N33" s="98"/>
      <c r="AB33" s="99"/>
      <c r="AH33" s="523" t="s">
        <v>2</v>
      </c>
      <c r="AI33" s="523"/>
      <c r="AJ33" s="523"/>
      <c r="AK33" s="523"/>
      <c r="AL33" s="523"/>
      <c r="AM33" s="523"/>
      <c r="AN33" s="523"/>
      <c r="AO33" s="523"/>
      <c r="AP33" s="523"/>
      <c r="AQ33" s="523"/>
      <c r="AR33" s="524">
        <f>AR35-AR34</f>
        <v>0</v>
      </c>
      <c r="AS33" s="539"/>
      <c r="AT33" s="539"/>
      <c r="AU33" s="539"/>
      <c r="AV33" s="539"/>
      <c r="AZ33" s="33"/>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8"/>
      <c r="CL33" s="18"/>
      <c r="CM33" s="18"/>
      <c r="CN33" s="19"/>
      <c r="CO33" s="19"/>
      <c r="CP33" s="19"/>
      <c r="CQ33" s="19"/>
      <c r="CR33" s="19"/>
      <c r="CS33" s="19"/>
    </row>
    <row r="34" spans="3:97" s="1" customFormat="1" ht="18" customHeight="1">
      <c r="N34" s="20"/>
      <c r="AH34" s="523" t="s">
        <v>1</v>
      </c>
      <c r="AI34" s="523"/>
      <c r="AJ34" s="523"/>
      <c r="AK34" s="523"/>
      <c r="AL34" s="523"/>
      <c r="AM34" s="523"/>
      <c r="AN34" s="523"/>
      <c r="AO34" s="523"/>
      <c r="AP34" s="523"/>
      <c r="AQ34" s="523"/>
      <c r="AR34" s="524">
        <f>ROUND(AR35-(AR35/(1+0.1)),0)</f>
        <v>0</v>
      </c>
      <c r="AS34" s="524"/>
      <c r="AT34" s="524"/>
      <c r="AU34" s="524"/>
      <c r="AV34" s="524"/>
      <c r="AZ34" s="33" t="s">
        <v>276</v>
      </c>
      <c r="BA34" s="537"/>
      <c r="BB34" s="537"/>
      <c r="BC34" s="537"/>
      <c r="BD34" s="537"/>
      <c r="BE34" s="537"/>
      <c r="BF34" s="537"/>
      <c r="BG34" s="537"/>
      <c r="BH34" s="537"/>
      <c r="BI34" s="537"/>
      <c r="BJ34" s="537"/>
      <c r="BK34" s="537"/>
      <c r="BL34" s="537"/>
      <c r="BM34" s="537"/>
      <c r="BN34" s="537"/>
      <c r="BO34" s="537"/>
      <c r="BP34" s="17"/>
      <c r="BQ34" s="17"/>
      <c r="BR34" s="17"/>
      <c r="BS34" s="17"/>
      <c r="BT34" s="17"/>
      <c r="BU34" s="17"/>
      <c r="BV34" s="17"/>
      <c r="BW34" s="17"/>
      <c r="BX34" s="17"/>
      <c r="BY34" s="17"/>
      <c r="BZ34" s="17"/>
      <c r="CA34" s="17"/>
      <c r="CB34" s="17"/>
      <c r="CC34" s="17"/>
      <c r="CD34" s="17"/>
      <c r="CE34" s="17"/>
      <c r="CF34" s="17"/>
      <c r="CG34" s="17"/>
      <c r="CH34" s="17"/>
      <c r="CI34" s="17"/>
      <c r="CJ34" s="17"/>
      <c r="CK34" s="18"/>
      <c r="CL34" s="18"/>
      <c r="CM34" s="18"/>
      <c r="CN34" s="19"/>
      <c r="CO34" s="19"/>
      <c r="CP34" s="19"/>
      <c r="CQ34" s="19"/>
      <c r="CR34" s="19"/>
      <c r="CS34" s="19"/>
    </row>
    <row r="35" spans="3:97" s="1" customFormat="1" ht="18" customHeight="1">
      <c r="N35" s="20"/>
      <c r="AH35" s="523" t="s">
        <v>213</v>
      </c>
      <c r="AI35" s="523"/>
      <c r="AJ35" s="523"/>
      <c r="AK35" s="523"/>
      <c r="AL35" s="523"/>
      <c r="AM35" s="523"/>
      <c r="AN35" s="523"/>
      <c r="AO35" s="523"/>
      <c r="AP35" s="523"/>
      <c r="AQ35" s="523"/>
      <c r="AR35" s="524">
        <f>SUM(AR22:AV32)</f>
        <v>0</v>
      </c>
      <c r="AS35" s="524"/>
      <c r="AT35" s="524"/>
      <c r="AU35" s="524"/>
      <c r="AV35" s="524"/>
      <c r="AZ35" s="33"/>
      <c r="BA35" s="537"/>
      <c r="BB35" s="537"/>
      <c r="BC35" s="537"/>
      <c r="BD35" s="537"/>
      <c r="BE35" s="537"/>
      <c r="BF35" s="537"/>
      <c r="BG35" s="537"/>
      <c r="BH35" s="537"/>
      <c r="BI35" s="537"/>
      <c r="BJ35" s="537"/>
      <c r="BK35" s="537"/>
      <c r="BL35" s="537"/>
      <c r="BM35" s="537"/>
      <c r="BN35" s="537"/>
      <c r="BO35" s="537"/>
      <c r="BP35" s="17"/>
      <c r="BQ35" s="17"/>
      <c r="BR35" s="17"/>
      <c r="BS35" s="17"/>
      <c r="BT35" s="17"/>
      <c r="BU35" s="17"/>
      <c r="BV35" s="17"/>
      <c r="BW35" s="17"/>
      <c r="BX35" s="17"/>
      <c r="BY35" s="17"/>
      <c r="BZ35" s="17"/>
      <c r="CA35" s="17"/>
      <c r="CB35" s="17"/>
      <c r="CC35" s="17"/>
      <c r="CD35" s="17"/>
      <c r="CE35" s="17"/>
      <c r="CF35" s="17"/>
      <c r="CG35" s="17"/>
      <c r="CH35" s="17"/>
      <c r="CI35" s="17"/>
      <c r="CJ35" s="17"/>
      <c r="CK35" s="18"/>
      <c r="CL35" s="18"/>
      <c r="CM35" s="18"/>
      <c r="CN35" s="19"/>
      <c r="CO35" s="19"/>
      <c r="CP35" s="19"/>
      <c r="CQ35" s="19"/>
      <c r="CR35" s="19"/>
      <c r="CS35" s="19"/>
    </row>
    <row r="36" spans="3:97" ht="18" customHeight="1">
      <c r="H36" s="1"/>
      <c r="I36" s="1"/>
      <c r="J36" s="1"/>
      <c r="K36" s="1"/>
      <c r="L36" s="1"/>
      <c r="M36" s="1"/>
      <c r="N36" s="20"/>
      <c r="O36" s="1"/>
      <c r="P36" s="1"/>
      <c r="Q36" s="1"/>
      <c r="R36" s="1"/>
      <c r="S36" s="1"/>
      <c r="AH36" s="97"/>
      <c r="AI36" s="97"/>
      <c r="AJ36" s="97"/>
      <c r="AK36" s="97"/>
      <c r="AL36" s="97"/>
      <c r="AM36" s="97"/>
      <c r="AN36" s="97"/>
      <c r="AO36" s="97"/>
      <c r="AP36" s="97"/>
      <c r="AQ36" s="97"/>
      <c r="AR36" s="100"/>
      <c r="AS36" s="100"/>
      <c r="AT36" s="100"/>
      <c r="AU36" s="100"/>
      <c r="AV36" s="100"/>
      <c r="AZ36" s="535"/>
      <c r="BA36" s="535"/>
      <c r="BB36" s="535"/>
      <c r="BC36" s="535"/>
      <c r="BD36" s="535"/>
      <c r="BE36" s="535"/>
      <c r="BF36" s="535"/>
      <c r="BG36" s="535"/>
      <c r="BH36" s="535"/>
      <c r="BI36" s="535"/>
      <c r="BJ36" s="535"/>
      <c r="BK36" s="535"/>
      <c r="BL36" s="535"/>
      <c r="BM36" s="535"/>
      <c r="BN36" s="535"/>
      <c r="BO36" s="535"/>
      <c r="BP36" s="535"/>
      <c r="BQ36" s="535"/>
      <c r="BR36" s="10"/>
      <c r="BS36" s="10"/>
      <c r="BT36" s="10"/>
      <c r="BU36" s="10"/>
      <c r="BV36" s="10"/>
      <c r="BW36" s="10"/>
      <c r="BX36" s="10"/>
      <c r="BY36" s="10"/>
      <c r="BZ36" s="10"/>
      <c r="CA36" s="10"/>
      <c r="CB36" s="10"/>
      <c r="CC36" s="10"/>
      <c r="CD36" s="10"/>
      <c r="CE36" s="10"/>
      <c r="CF36" s="10"/>
      <c r="CG36" s="10"/>
      <c r="CH36" s="10"/>
      <c r="CI36" s="10"/>
      <c r="CJ36" s="10"/>
      <c r="CK36" s="11"/>
      <c r="CL36" s="11"/>
      <c r="CM36" s="11"/>
      <c r="CN36" s="12"/>
      <c r="CO36" s="12"/>
      <c r="CP36" s="12"/>
      <c r="CQ36" s="12"/>
      <c r="CR36" s="12"/>
      <c r="CS36" s="12"/>
    </row>
    <row r="37" spans="3:97" ht="30" customHeight="1" thickBot="1">
      <c r="H37" s="528" t="s">
        <v>198</v>
      </c>
      <c r="I37" s="528"/>
      <c r="J37" s="528"/>
      <c r="K37" s="528"/>
      <c r="L37" s="528"/>
      <c r="M37" s="528"/>
      <c r="N37" s="528"/>
      <c r="O37" s="534">
        <f t="shared" ref="O37" si="0">$AR$35</f>
        <v>0</v>
      </c>
      <c r="P37" s="534"/>
      <c r="Q37" s="534"/>
      <c r="R37" s="534"/>
      <c r="S37" s="534"/>
      <c r="T37" s="534"/>
      <c r="U37" s="534"/>
      <c r="V37" s="534"/>
      <c r="W37" s="534"/>
      <c r="X37" s="534"/>
      <c r="Y37" s="534"/>
      <c r="Z37" s="534"/>
      <c r="AA37" s="534"/>
      <c r="AB37" s="534"/>
      <c r="AC37" s="534"/>
      <c r="AD37" s="534"/>
      <c r="AE37" s="534"/>
      <c r="AF37" s="534"/>
      <c r="AG37" s="534"/>
      <c r="AH37" s="534"/>
      <c r="AI37" s="534"/>
      <c r="AJ37" s="534"/>
      <c r="AK37" s="101" t="s">
        <v>199</v>
      </c>
      <c r="AL37" s="102"/>
      <c r="AM37" s="1"/>
      <c r="AN37" s="1"/>
      <c r="AO37" s="1"/>
      <c r="AP37" s="1"/>
      <c r="AZ37" s="535"/>
      <c r="BA37" s="535"/>
      <c r="BB37" s="535"/>
      <c r="BC37" s="535"/>
      <c r="BD37" s="535"/>
      <c r="BE37" s="535"/>
      <c r="BF37" s="535"/>
      <c r="BG37" s="535"/>
      <c r="BH37" s="535"/>
      <c r="BI37" s="535"/>
      <c r="BJ37" s="535"/>
      <c r="BK37" s="535"/>
      <c r="BL37" s="535"/>
      <c r="BM37" s="535"/>
      <c r="BN37" s="535"/>
      <c r="BO37" s="535"/>
      <c r="BP37" s="535"/>
      <c r="BQ37" s="535"/>
      <c r="BR37" s="13"/>
      <c r="BS37" s="13"/>
      <c r="BT37" s="13"/>
      <c r="BU37" s="13"/>
      <c r="BV37" s="13"/>
      <c r="BW37" s="13"/>
      <c r="BX37" s="13"/>
      <c r="BY37" s="13"/>
      <c r="BZ37" s="13"/>
      <c r="CA37" s="13"/>
      <c r="CB37" s="13"/>
      <c r="CC37" s="13"/>
      <c r="CD37" s="13"/>
      <c r="CE37" s="13"/>
      <c r="CF37" s="13"/>
      <c r="CG37" s="13"/>
      <c r="CH37" s="13"/>
      <c r="CI37" s="13"/>
      <c r="CJ37" s="13"/>
      <c r="CK37" s="11"/>
      <c r="CL37" s="11"/>
      <c r="CM37" s="11"/>
      <c r="CN37" s="14"/>
      <c r="CO37" s="14"/>
      <c r="CP37" s="14"/>
      <c r="CQ37" s="14"/>
      <c r="CR37" s="14"/>
      <c r="CS37" s="14"/>
    </row>
    <row r="38" spans="3:97" ht="18" customHeight="1">
      <c r="H38" s="1"/>
      <c r="I38" s="1"/>
      <c r="J38" s="1"/>
      <c r="K38" s="1"/>
      <c r="L38" s="1"/>
      <c r="M38" s="1"/>
      <c r="N38" s="1"/>
      <c r="O38" s="522"/>
      <c r="P38" s="522"/>
      <c r="Q38" s="522"/>
      <c r="R38" s="522"/>
      <c r="S38" s="522"/>
      <c r="T38" s="522"/>
      <c r="U38" s="522"/>
      <c r="V38" s="522"/>
      <c r="W38" s="522"/>
      <c r="X38" s="522"/>
      <c r="Y38" s="522"/>
      <c r="Z38" s="522"/>
      <c r="AA38" s="522"/>
      <c r="AB38" s="522"/>
      <c r="AC38" s="522"/>
      <c r="AD38" s="522"/>
      <c r="AE38" s="522"/>
      <c r="AF38" s="536"/>
      <c r="AG38" s="536"/>
      <c r="AH38" s="536"/>
      <c r="AI38" s="536"/>
      <c r="AJ38" s="103"/>
      <c r="AZ38" s="29"/>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1"/>
      <c r="CL38" s="11"/>
      <c r="CM38" s="11"/>
      <c r="CN38" s="14"/>
      <c r="CO38" s="14"/>
      <c r="CP38" s="14"/>
      <c r="CQ38" s="14"/>
      <c r="CR38" s="14"/>
      <c r="CS38" s="14"/>
    </row>
    <row r="39" spans="3:97" ht="18" customHeight="1">
      <c r="H39" s="1"/>
      <c r="I39" s="1"/>
      <c r="J39" s="1"/>
      <c r="K39" s="1"/>
      <c r="L39" s="1"/>
      <c r="M39" s="1"/>
      <c r="N39" s="1"/>
      <c r="O39" s="506"/>
      <c r="P39" s="506"/>
      <c r="Q39" s="506"/>
      <c r="R39" s="506"/>
      <c r="S39" s="506"/>
      <c r="T39" s="506"/>
      <c r="U39" s="506"/>
      <c r="V39" s="506"/>
      <c r="W39" s="506"/>
      <c r="X39" s="506"/>
      <c r="Y39" s="506"/>
      <c r="Z39" s="506"/>
      <c r="AA39" s="506"/>
      <c r="AB39" s="506"/>
      <c r="AC39" s="506"/>
      <c r="AD39" s="506"/>
      <c r="AE39" s="506"/>
      <c r="AF39" s="525"/>
      <c r="AG39" s="525"/>
      <c r="AH39" s="525"/>
      <c r="AI39" s="525"/>
      <c r="AJ39" s="104"/>
      <c r="AZ39" s="34"/>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2"/>
      <c r="CL39" s="23"/>
      <c r="CM39" s="23"/>
      <c r="CN39" s="23"/>
      <c r="CO39" s="23"/>
      <c r="CP39" s="23"/>
      <c r="CQ39" s="23"/>
      <c r="CR39" s="23"/>
      <c r="CS39" s="23"/>
    </row>
    <row r="40" spans="3:97" s="1" customFormat="1" ht="18" customHeight="1">
      <c r="C40" s="37" t="s">
        <v>210</v>
      </c>
      <c r="AD40" s="99"/>
      <c r="AJ40" s="99"/>
      <c r="AL40" s="99"/>
      <c r="AM40" s="24"/>
      <c r="AZ40" s="32"/>
      <c r="BF40" s="20"/>
      <c r="BK40" s="24"/>
    </row>
    <row r="41" spans="3:97" s="1" customFormat="1" ht="18" customHeight="1">
      <c r="C41" s="37" t="s">
        <v>191</v>
      </c>
      <c r="AA41" s="37" t="s">
        <v>200</v>
      </c>
      <c r="AZ41" s="3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row>
    <row r="42" spans="3:97" s="1" customFormat="1" ht="18" customHeight="1">
      <c r="C42" s="37"/>
      <c r="AA42" s="37"/>
      <c r="AZ42" s="44"/>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row>
    <row r="43" spans="3:97" s="1" customFormat="1" ht="51" customHeight="1">
      <c r="C43" s="531" t="s">
        <v>347</v>
      </c>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105"/>
      <c r="AZ43" s="33"/>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8"/>
      <c r="CL43" s="18"/>
      <c r="CM43" s="18"/>
      <c r="CN43" s="19"/>
      <c r="CO43" s="19"/>
      <c r="CP43" s="19"/>
      <c r="CQ43" s="19"/>
      <c r="CR43" s="19"/>
      <c r="CS43" s="19"/>
    </row>
    <row r="44" spans="3:97" s="1" customFormat="1" ht="18" customHeight="1">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Z44" s="33"/>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8"/>
      <c r="CL44" s="18"/>
      <c r="CM44" s="18"/>
      <c r="CN44" s="19"/>
      <c r="CO44" s="19"/>
      <c r="CP44" s="19"/>
      <c r="CQ44" s="19"/>
      <c r="CR44" s="19"/>
      <c r="CS44" s="19"/>
    </row>
    <row r="45" spans="3:97" s="1" customFormat="1" ht="18" customHeight="1">
      <c r="C45" s="533" t="s">
        <v>212</v>
      </c>
      <c r="D45" s="533"/>
      <c r="E45" s="533"/>
      <c r="F45" s="533"/>
      <c r="G45" s="533"/>
      <c r="H45" s="533"/>
      <c r="I45" s="533"/>
      <c r="J45" s="533"/>
      <c r="K45" s="533"/>
      <c r="L45" s="533"/>
      <c r="M45" s="526" t="str">
        <f>"[ " &amp; 計算シート!$N$4 &amp; " ]"</f>
        <v>[  ]</v>
      </c>
      <c r="N45" s="526"/>
      <c r="O45" s="526"/>
      <c r="P45" s="526"/>
      <c r="Q45" s="526"/>
      <c r="R45" s="526"/>
      <c r="S45" s="527" t="s">
        <v>211</v>
      </c>
      <c r="T45" s="527"/>
      <c r="U45" s="527"/>
      <c r="V45" s="527"/>
      <c r="W45" s="527"/>
      <c r="X45" s="527"/>
      <c r="Y45" s="527"/>
      <c r="Z45" s="527"/>
      <c r="AA45" s="527"/>
      <c r="AB45" s="527"/>
      <c r="AC45" s="527"/>
      <c r="AD45" s="527"/>
      <c r="AE45" s="527"/>
      <c r="AF45" s="527"/>
      <c r="AG45" s="527"/>
      <c r="AH45" s="527"/>
      <c r="AI45" s="529">
        <f>計算シート!$N$4</f>
        <v>0</v>
      </c>
      <c r="AJ45" s="529"/>
      <c r="AK45" s="529"/>
      <c r="AL45" s="530" t="s">
        <v>285</v>
      </c>
      <c r="AM45" s="530"/>
      <c r="AN45" s="530"/>
      <c r="AO45" s="530"/>
      <c r="AP45" s="530"/>
      <c r="AQ45" s="530"/>
      <c r="AR45" s="530"/>
      <c r="AS45" s="530"/>
      <c r="AT45" s="530"/>
      <c r="AU45" s="530"/>
      <c r="AV45" s="530"/>
      <c r="AW45" s="105"/>
      <c r="AZ45" s="33"/>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8"/>
      <c r="CL45" s="18"/>
      <c r="CM45" s="18"/>
      <c r="CN45" s="19"/>
      <c r="CO45" s="19"/>
      <c r="CP45" s="19"/>
      <c r="CQ45" s="19"/>
      <c r="CR45" s="19"/>
      <c r="CS45" s="19"/>
    </row>
    <row r="46" spans="3:97" s="1" customFormat="1" ht="18" customHeight="1">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Z46" s="33"/>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8"/>
      <c r="CL46" s="18"/>
      <c r="CM46" s="18"/>
      <c r="CN46" s="19"/>
      <c r="CO46" s="19"/>
      <c r="CP46" s="19"/>
      <c r="CQ46" s="19"/>
      <c r="CR46" s="19"/>
      <c r="CS46" s="19"/>
    </row>
    <row r="47" spans="3:97" s="1" customFormat="1" ht="18" customHeight="1">
      <c r="C47" s="1" t="s">
        <v>201</v>
      </c>
      <c r="G47" s="20"/>
      <c r="AB47" s="99"/>
      <c r="AH47" s="99"/>
      <c r="AJ47" s="99"/>
      <c r="AZ47" s="33"/>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8"/>
      <c r="CL47" s="18"/>
      <c r="CM47" s="18"/>
      <c r="CN47" s="19"/>
      <c r="CO47" s="19"/>
      <c r="CP47" s="19"/>
      <c r="CQ47" s="19"/>
      <c r="CR47" s="19"/>
      <c r="CS47" s="19"/>
    </row>
    <row r="48" spans="3:97" ht="18" customHeight="1">
      <c r="N48" s="20"/>
      <c r="O48" s="1"/>
      <c r="P48" s="1"/>
      <c r="Q48" s="1"/>
      <c r="R48" s="1"/>
      <c r="S48" s="1"/>
      <c r="T48" s="1"/>
      <c r="U48" s="1"/>
      <c r="V48" s="1"/>
      <c r="W48" s="1"/>
      <c r="X48" s="1"/>
      <c r="Y48" s="1"/>
      <c r="Z48" s="1"/>
      <c r="AA48" s="1"/>
      <c r="AB48" s="99"/>
      <c r="AH48" s="99"/>
      <c r="AI48" s="1"/>
      <c r="AJ48" s="99"/>
      <c r="AK48" s="522"/>
      <c r="AL48" s="506"/>
      <c r="AM48" s="506"/>
      <c r="AN48" s="506"/>
      <c r="AO48" s="506"/>
      <c r="AP48" s="506"/>
      <c r="AQ48" s="506"/>
      <c r="AR48" s="506"/>
      <c r="AS48" s="506"/>
      <c r="BF48" s="26"/>
      <c r="BK48" s="26"/>
    </row>
    <row r="49" spans="58:63" ht="18" customHeight="1">
      <c r="BF49" s="26"/>
      <c r="BK49" s="26"/>
    </row>
    <row r="50" spans="58:63" ht="18" customHeight="1">
      <c r="BF50" s="26"/>
    </row>
    <row r="51" spans="58:63" ht="18" customHeight="1">
      <c r="BF51" s="26"/>
    </row>
    <row r="52" spans="58:63" ht="18" customHeight="1">
      <c r="BF52" s="26"/>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mergeCells count="82">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H32:AL32"/>
    <mergeCell ref="AH34:AQ34"/>
    <mergeCell ref="AR32:AV32"/>
    <mergeCell ref="AH33:AQ33"/>
    <mergeCell ref="AR33:AV33"/>
    <mergeCell ref="C17:AL17"/>
    <mergeCell ref="A19:AX19"/>
    <mergeCell ref="C21:AG21"/>
    <mergeCell ref="BA35:BO35"/>
    <mergeCell ref="AZ36:BQ36"/>
    <mergeCell ref="AM32:AQ32"/>
    <mergeCell ref="C31:AG31"/>
    <mergeCell ref="AH31:AL31"/>
    <mergeCell ref="AM31:AQ31"/>
    <mergeCell ref="AR31:AV31"/>
    <mergeCell ref="C30:AG30"/>
    <mergeCell ref="AH30:AL30"/>
    <mergeCell ref="AM30:AQ30"/>
    <mergeCell ref="AR30:AV30"/>
    <mergeCell ref="AR28:AV28"/>
    <mergeCell ref="C32:AG32"/>
    <mergeCell ref="AZ37:BQ37"/>
    <mergeCell ref="O38:AE38"/>
    <mergeCell ref="AF38:AI38"/>
    <mergeCell ref="C23:AG23"/>
    <mergeCell ref="AH23:AL23"/>
    <mergeCell ref="AM23:AQ23"/>
    <mergeCell ref="AR23:AV23"/>
    <mergeCell ref="C29:AG29"/>
    <mergeCell ref="AH29:AL29"/>
    <mergeCell ref="AM29:AQ29"/>
    <mergeCell ref="AR29:AV29"/>
    <mergeCell ref="C28:AG28"/>
    <mergeCell ref="AH28:AL28"/>
    <mergeCell ref="AM28:AQ28"/>
    <mergeCell ref="AR34:AV34"/>
    <mergeCell ref="BA34:BO34"/>
    <mergeCell ref="AK48:AS48"/>
    <mergeCell ref="AH35:AQ35"/>
    <mergeCell ref="AR35:AV35"/>
    <mergeCell ref="O39:AE39"/>
    <mergeCell ref="AF39:AI39"/>
    <mergeCell ref="M45:R45"/>
    <mergeCell ref="S45:AH45"/>
    <mergeCell ref="H37:N37"/>
    <mergeCell ref="AI45:AK45"/>
    <mergeCell ref="AL45:AV45"/>
    <mergeCell ref="C43:AV43"/>
    <mergeCell ref="C45:L45"/>
    <mergeCell ref="O37:AJ37"/>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s>
  <phoneticPr fontId="10"/>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KD32:KH32 WWP32:WWT32 WMT32:WMX32 WCX32:WDB32 VTB32:VTF32 VJF32:VJJ32 UZJ32:UZN32 UPN32:UPR32 UFR32:UFV32 TVV32:TVZ32 TLZ32:TMD32 TCD32:TCH32 SSH32:SSL32 SIL32:SIP32 RYP32:RYT32 ROT32:ROX32 REX32:RFB32 QVB32:QVF32 QLF32:QLJ32 QBJ32:QBN32 PRN32:PRR32 PHR32:PHV32 OXV32:OXZ32 ONZ32:OOD32 OED32:OEH32 NUH32:NUL32 NKL32:NKP32 NAP32:NAT32 MQT32:MQX32 MGX32:MHB32 LXB32:LXF32 LNF32:LNJ32 LDJ32:LDN32 KTN32:KTR32 KJR32:KJV32 JZV32:JZZ32 JPZ32:JQD32 JGD32:JGH32 IWH32:IWL32 IML32:IMP32 ICP32:ICT32 HST32:HSX32 HIX32:HJB32 GZB32:GZF32 GPF32:GPJ32 GFJ32:GFN32 FVN32:FVR32 FLR32:FLV32 FBV32:FBZ32 ERZ32:ESD32 EID32:EIH32 DYH32:DYL32 DOL32:DOP32 DEP32:DET32 CUT32:CUX32 CKX32:CLB32 CBB32:CBF32 BRF32:BRJ32 BHJ32:BHN32 AXN32:AXR32 ANR32:ANV32 ADV32:ADZ32 TZ32:UD32"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Y10 V9:X10" xr:uid="{A6439778-1727-4571-BCAE-27E2D1F3B4A5}">
      <formula1>"様,御中"</formula1>
    </dataValidation>
  </dataValidations>
  <printOptions horizontalCentered="1"/>
  <pageMargins left="0.7" right="0.7" top="0.75" bottom="0.75" header="0.3" footer="0.3"/>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35" width="2" customWidth="1"/>
    <col min="36" max="36" width="2.88671875" customWidth="1"/>
    <col min="37" max="40" width="2" customWidth="1"/>
    <col min="41" max="47" width="1.88671875" customWidth="1"/>
    <col min="48" max="48" width="3.33203125" customWidth="1"/>
    <col min="49"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4"/>
      <c r="AJ1" s="54"/>
      <c r="AK1" s="54"/>
      <c r="AL1" s="504" t="s">
        <v>153</v>
      </c>
      <c r="AM1" s="504"/>
      <c r="AN1" s="504"/>
      <c r="AO1" s="504"/>
      <c r="AP1" s="505">
        <f>計算シート!$N$4</f>
        <v>0</v>
      </c>
      <c r="AQ1" s="505"/>
      <c r="AR1" s="505"/>
      <c r="AS1" s="505"/>
      <c r="AT1" s="505"/>
      <c r="AU1" s="505"/>
      <c r="AV1" s="505"/>
      <c r="AW1" s="505"/>
      <c r="AX1" s="505"/>
    </row>
    <row r="2" spans="1:97" ht="18" customHeight="1">
      <c r="AI2" s="519" t="s">
        <v>297</v>
      </c>
      <c r="AJ2" s="519"/>
      <c r="AK2" s="519"/>
      <c r="AL2" s="519"/>
      <c r="AM2" s="519"/>
      <c r="AN2" s="519"/>
      <c r="AO2" s="519"/>
      <c r="AP2" s="519"/>
      <c r="AQ2" s="519"/>
      <c r="AR2" s="519"/>
      <c r="AS2" s="519"/>
      <c r="AT2" s="519"/>
      <c r="AU2" s="519"/>
      <c r="AV2" s="519"/>
      <c r="AW2" s="519"/>
      <c r="AX2" s="519"/>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10"/>
      <c r="CD2" s="10"/>
      <c r="CE2" s="10"/>
      <c r="CF2" s="10"/>
      <c r="CG2" s="10"/>
      <c r="CH2" s="10"/>
      <c r="CI2" s="10"/>
      <c r="CJ2" s="10"/>
      <c r="CK2" s="11"/>
      <c r="CL2" s="11"/>
      <c r="CM2" s="11"/>
      <c r="CN2" s="12"/>
      <c r="CO2" s="12"/>
      <c r="CP2" s="12"/>
      <c r="CQ2" s="12"/>
      <c r="CR2" s="12"/>
      <c r="CS2" s="12"/>
    </row>
    <row r="3" spans="1:97" ht="18" customHeight="1">
      <c r="AR3" s="506"/>
      <c r="AS3" s="506"/>
      <c r="AT3" s="506"/>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10"/>
      <c r="CD3" s="10"/>
      <c r="CE3" s="10"/>
      <c r="CF3" s="10"/>
      <c r="CG3" s="10"/>
      <c r="CH3" s="10"/>
      <c r="CI3" s="10"/>
      <c r="CJ3" s="10"/>
      <c r="CK3" s="11"/>
      <c r="CL3" s="11"/>
      <c r="CM3" s="11"/>
      <c r="CN3" s="12"/>
      <c r="CO3" s="12"/>
      <c r="CP3" s="12"/>
      <c r="CQ3" s="12"/>
      <c r="CR3" s="12"/>
      <c r="CS3" s="12"/>
    </row>
    <row r="4" spans="1:97" ht="6" customHeight="1">
      <c r="A4" s="507" t="s">
        <v>202</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07"/>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row>
    <row r="6" spans="1:97" s="15" customFormat="1" ht="18" customHeight="1">
      <c r="A6" s="507"/>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40" t="str">
        <f>請求書!$C$8</f>
        <v/>
      </c>
      <c r="D8" s="540"/>
      <c r="E8" s="540"/>
      <c r="F8" s="540"/>
      <c r="G8" s="540"/>
      <c r="H8" s="540"/>
      <c r="I8" s="540"/>
      <c r="J8" s="540"/>
      <c r="K8" s="540"/>
      <c r="L8" s="540"/>
      <c r="M8" s="540"/>
      <c r="N8" s="540"/>
      <c r="O8" s="540"/>
      <c r="P8" s="540"/>
      <c r="Q8" s="540"/>
      <c r="R8" s="540"/>
      <c r="S8" s="540"/>
      <c r="T8" s="540"/>
      <c r="U8" s="540"/>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535"/>
      <c r="CC8" s="10"/>
      <c r="CD8" s="10"/>
      <c r="CE8" s="10"/>
      <c r="CF8" s="10"/>
      <c r="CG8" s="10"/>
      <c r="CH8" s="10"/>
      <c r="CI8" s="10"/>
      <c r="CJ8" s="10"/>
      <c r="CK8" s="11"/>
      <c r="CL8" s="11"/>
      <c r="CM8" s="11"/>
      <c r="CN8" s="12"/>
      <c r="CO8" s="12"/>
      <c r="CP8" s="12"/>
      <c r="CQ8" s="12"/>
      <c r="CR8" s="12"/>
      <c r="CS8" s="12"/>
    </row>
    <row r="9" spans="1:97" ht="18" customHeight="1">
      <c r="C9" s="540"/>
      <c r="D9" s="540"/>
      <c r="E9" s="540"/>
      <c r="F9" s="540"/>
      <c r="G9" s="540"/>
      <c r="H9" s="540"/>
      <c r="I9" s="540"/>
      <c r="J9" s="540"/>
      <c r="K9" s="540"/>
      <c r="L9" s="540"/>
      <c r="M9" s="540"/>
      <c r="N9" s="540"/>
      <c r="O9" s="540"/>
      <c r="P9" s="540"/>
      <c r="Q9" s="540"/>
      <c r="R9" s="540"/>
      <c r="S9" s="540"/>
      <c r="T9" s="540"/>
      <c r="U9" s="540"/>
      <c r="V9" s="520" t="str">
        <f>請求書!$V$9</f>
        <v>様</v>
      </c>
      <c r="W9" s="520"/>
      <c r="X9" s="520"/>
      <c r="Y9" s="40"/>
      <c r="Z9" s="40"/>
      <c r="AA9" s="1"/>
      <c r="AB9" s="1"/>
      <c r="AC9" s="1"/>
      <c r="AD9" s="1"/>
      <c r="AE9" s="1"/>
      <c r="AF9" s="1"/>
      <c r="AG9" s="1"/>
      <c r="AH9" s="1"/>
      <c r="AI9" s="1"/>
      <c r="AJ9" s="1"/>
      <c r="AK9" s="1"/>
      <c r="AL9" s="1"/>
      <c r="AM9" s="1"/>
      <c r="AN9" s="1"/>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10"/>
      <c r="CD9" s="10"/>
      <c r="CE9" s="10"/>
      <c r="CF9" s="10"/>
      <c r="CG9" s="10"/>
      <c r="CH9" s="10"/>
      <c r="CI9" s="10"/>
      <c r="CJ9" s="10"/>
      <c r="CK9" s="11"/>
      <c r="CL9" s="11"/>
      <c r="CM9" s="11"/>
      <c r="CN9" s="12"/>
      <c r="CO9" s="12"/>
      <c r="CP9" s="12"/>
      <c r="CQ9" s="12"/>
      <c r="CR9" s="12"/>
      <c r="CS9" s="12"/>
    </row>
    <row r="10" spans="1:97" ht="18" customHeight="1" thickBot="1">
      <c r="C10" s="541"/>
      <c r="D10" s="541"/>
      <c r="E10" s="541"/>
      <c r="F10" s="541"/>
      <c r="G10" s="541"/>
      <c r="H10" s="541"/>
      <c r="I10" s="541"/>
      <c r="J10" s="541"/>
      <c r="K10" s="541"/>
      <c r="L10" s="541"/>
      <c r="M10" s="541"/>
      <c r="N10" s="541"/>
      <c r="O10" s="541"/>
      <c r="P10" s="541"/>
      <c r="Q10" s="541"/>
      <c r="R10" s="541"/>
      <c r="S10" s="541"/>
      <c r="T10" s="541"/>
      <c r="U10" s="541"/>
      <c r="V10" s="521"/>
      <c r="W10" s="521"/>
      <c r="X10" s="521"/>
      <c r="Y10" s="116"/>
      <c r="Z10" s="40"/>
      <c r="AA10" s="1"/>
      <c r="AB10" s="1"/>
      <c r="AC10" s="1"/>
      <c r="AD10" s="1"/>
      <c r="AE10" s="1"/>
      <c r="AF10" s="1"/>
      <c r="AG10" s="1"/>
      <c r="AH10" s="1"/>
      <c r="AI10" s="1"/>
      <c r="AJ10" s="1"/>
      <c r="AK10" s="1"/>
      <c r="AL10" s="1"/>
      <c r="AM10" s="1"/>
      <c r="AN10" s="1"/>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1"/>
      <c r="CL10" s="11"/>
      <c r="CM10" s="11"/>
      <c r="CN10" s="12"/>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1"/>
      <c r="CL11" s="11"/>
      <c r="CM11" s="11"/>
      <c r="CN11" s="14"/>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14"/>
      <c r="AB12" s="515"/>
      <c r="AC12" s="515"/>
      <c r="AD12" s="515"/>
      <c r="AE12" s="515"/>
      <c r="AF12" s="515"/>
      <c r="AG12" s="515"/>
      <c r="AH12" s="515"/>
      <c r="AI12" s="515"/>
      <c r="AJ12" s="515"/>
      <c r="AK12" s="515"/>
      <c r="AL12" s="515"/>
      <c r="AM12" s="515"/>
      <c r="AN12" s="515"/>
      <c r="AO12" s="515"/>
      <c r="AP12" s="515"/>
      <c r="AQ12" s="515"/>
      <c r="AR12" s="515"/>
      <c r="AS12" s="515"/>
      <c r="AT12" s="515"/>
      <c r="AU12" s="515"/>
      <c r="AV12" s="515"/>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1"/>
      <c r="CL12" s="11"/>
      <c r="CM12" s="11"/>
      <c r="CN12" s="14"/>
      <c r="CO12" s="14"/>
      <c r="CP12" s="14"/>
      <c r="CQ12" s="14"/>
      <c r="CR12" s="14"/>
      <c r="CS12" s="14"/>
    </row>
    <row r="13" spans="1:97" ht="18" customHeight="1">
      <c r="A13" s="1"/>
      <c r="B13" s="1"/>
      <c r="N13" s="1"/>
      <c r="O13" s="1"/>
      <c r="P13" s="1"/>
      <c r="Q13" s="1"/>
      <c r="R13" s="1"/>
      <c r="S13" s="1"/>
      <c r="T13" s="36"/>
      <c r="U13" s="36"/>
      <c r="V13" s="36"/>
      <c r="W13" s="36"/>
      <c r="X13" s="36"/>
      <c r="Y13" s="36"/>
      <c r="Z13" s="36"/>
      <c r="AA13" s="516"/>
      <c r="AB13" s="517"/>
      <c r="AC13" s="517"/>
      <c r="AD13" s="517"/>
      <c r="AE13" s="517"/>
      <c r="AF13" s="517"/>
      <c r="AG13" s="517"/>
      <c r="AH13" s="517"/>
      <c r="AI13" s="517"/>
      <c r="AJ13" s="517"/>
      <c r="AK13" s="517"/>
      <c r="AL13" s="517"/>
      <c r="AM13" s="517"/>
      <c r="AN13" s="517"/>
      <c r="AO13" s="517"/>
      <c r="AP13" s="517"/>
      <c r="AQ13" s="517"/>
      <c r="AR13" s="517"/>
      <c r="AS13" s="517"/>
      <c r="AT13" s="517"/>
      <c r="AU13" s="517"/>
      <c r="AV13" s="517"/>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1"/>
      <c r="CL13" s="11"/>
      <c r="CM13" s="11"/>
      <c r="CN13" s="12"/>
      <c r="CO13" s="12"/>
      <c r="CP13" s="12"/>
      <c r="CQ13" s="12"/>
      <c r="CR13" s="12"/>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6"/>
      <c r="BA14" s="16"/>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1"/>
      <c r="CL14" s="11"/>
      <c r="CM14" s="11"/>
      <c r="CN14" s="12"/>
      <c r="CO14" s="12"/>
      <c r="CP14" s="12"/>
      <c r="CQ14" s="12"/>
      <c r="CR14" s="12"/>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50" ht="18" customHeight="1">
      <c r="A17" s="1"/>
      <c r="B17" s="1"/>
      <c r="C17" s="538" t="s">
        <v>203</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row>
    <row r="18" spans="1:50" ht="18" customHeight="1">
      <c r="A18" s="1"/>
      <c r="B18" s="1"/>
    </row>
    <row r="19" spans="1:50" ht="18" customHeight="1">
      <c r="A19" s="528" t="s">
        <v>193</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row>
    <row r="20" spans="1:50" ht="18" customHeight="1">
      <c r="A20" s="1"/>
      <c r="B20" s="1"/>
    </row>
    <row r="21" spans="1:50" s="1" customFormat="1" ht="18" customHeight="1">
      <c r="C21" s="518" t="s">
        <v>194</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t="s">
        <v>195</v>
      </c>
      <c r="AI21" s="518"/>
      <c r="AJ21" s="518"/>
      <c r="AK21" s="518"/>
      <c r="AL21" s="518"/>
      <c r="AM21" s="518" t="s">
        <v>196</v>
      </c>
      <c r="AN21" s="518"/>
      <c r="AO21" s="518"/>
      <c r="AP21" s="518"/>
      <c r="AQ21" s="518"/>
      <c r="AR21" s="518" t="s">
        <v>197</v>
      </c>
      <c r="AS21" s="518"/>
      <c r="AT21" s="518"/>
      <c r="AU21" s="518"/>
      <c r="AV21" s="518"/>
    </row>
    <row r="22" spans="1:50" s="1" customFormat="1" ht="30" customHeight="1">
      <c r="C22" s="542" t="str">
        <f>請求書!$C22</f>
        <v xml:space="preserve">送 料   </v>
      </c>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3">
        <f>請求書!$AH22</f>
        <v>0</v>
      </c>
      <c r="AI22" s="543"/>
      <c r="AJ22" s="543"/>
      <c r="AK22" s="543"/>
      <c r="AL22" s="543"/>
      <c r="AM22" s="523">
        <f>請求書!$AM22</f>
        <v>1</v>
      </c>
      <c r="AN22" s="523"/>
      <c r="AO22" s="523"/>
      <c r="AP22" s="523"/>
      <c r="AQ22" s="523"/>
      <c r="AR22" s="524">
        <f>請求書!$AR22</f>
        <v>0</v>
      </c>
      <c r="AS22" s="524"/>
      <c r="AT22" s="524"/>
      <c r="AU22" s="524"/>
      <c r="AV22" s="524"/>
    </row>
    <row r="23" spans="1:50" s="1" customFormat="1" ht="30" customHeight="1">
      <c r="C23" s="542" t="str">
        <f>請求書!$C23</f>
        <v>以下余白　</v>
      </c>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3" t="str">
        <f>請求書!$AH23</f>
        <v xml:space="preserve"> </v>
      </c>
      <c r="AI23" s="543"/>
      <c r="AJ23" s="543"/>
      <c r="AK23" s="543"/>
      <c r="AL23" s="543"/>
      <c r="AM23" s="523" t="str">
        <f>請求書!$AM23</f>
        <v xml:space="preserve"> </v>
      </c>
      <c r="AN23" s="523"/>
      <c r="AO23" s="523"/>
      <c r="AP23" s="523"/>
      <c r="AQ23" s="523"/>
      <c r="AR23" s="524" t="str">
        <f>請求書!$AR23</f>
        <v/>
      </c>
      <c r="AS23" s="524"/>
      <c r="AT23" s="524"/>
      <c r="AU23" s="524"/>
      <c r="AV23" s="524"/>
    </row>
    <row r="24" spans="1:50" s="1" customFormat="1" ht="30" customHeight="1">
      <c r="C24" s="542" t="str">
        <f>請求書!$C24</f>
        <v/>
      </c>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3" t="str">
        <f>請求書!$AH24</f>
        <v/>
      </c>
      <c r="AI24" s="543"/>
      <c r="AJ24" s="543"/>
      <c r="AK24" s="543"/>
      <c r="AL24" s="543"/>
      <c r="AM24" s="523" t="str">
        <f>請求書!$AM24</f>
        <v/>
      </c>
      <c r="AN24" s="523"/>
      <c r="AO24" s="523"/>
      <c r="AP24" s="523"/>
      <c r="AQ24" s="523"/>
      <c r="AR24" s="524" t="str">
        <f>請求書!$AR24</f>
        <v/>
      </c>
      <c r="AS24" s="524"/>
      <c r="AT24" s="524"/>
      <c r="AU24" s="524"/>
      <c r="AV24" s="524"/>
    </row>
    <row r="25" spans="1:50" s="1" customFormat="1" ht="30" customHeight="1">
      <c r="C25" s="542" t="str">
        <f>請求書!$C25</f>
        <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3" t="str">
        <f>請求書!$AH25</f>
        <v/>
      </c>
      <c r="AI25" s="543"/>
      <c r="AJ25" s="543"/>
      <c r="AK25" s="543"/>
      <c r="AL25" s="543"/>
      <c r="AM25" s="523" t="str">
        <f>請求書!$AM25</f>
        <v/>
      </c>
      <c r="AN25" s="523"/>
      <c r="AO25" s="523"/>
      <c r="AP25" s="523"/>
      <c r="AQ25" s="523"/>
      <c r="AR25" s="524" t="str">
        <f>請求書!$AR25</f>
        <v/>
      </c>
      <c r="AS25" s="524"/>
      <c r="AT25" s="524"/>
      <c r="AU25" s="524"/>
      <c r="AV25" s="524"/>
    </row>
    <row r="26" spans="1:50" s="1" customFormat="1" ht="30" customHeight="1">
      <c r="C26" s="542" t="str">
        <f>請求書!$C26</f>
        <v/>
      </c>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3" t="str">
        <f>請求書!$AH26</f>
        <v/>
      </c>
      <c r="AI26" s="543"/>
      <c r="AJ26" s="543"/>
      <c r="AK26" s="543"/>
      <c r="AL26" s="543"/>
      <c r="AM26" s="523" t="str">
        <f>請求書!$AM26</f>
        <v/>
      </c>
      <c r="AN26" s="523"/>
      <c r="AO26" s="523"/>
      <c r="AP26" s="523"/>
      <c r="AQ26" s="523"/>
      <c r="AR26" s="524" t="str">
        <f>請求書!$AR26</f>
        <v/>
      </c>
      <c r="AS26" s="524"/>
      <c r="AT26" s="524"/>
      <c r="AU26" s="524"/>
      <c r="AV26" s="524"/>
    </row>
    <row r="27" spans="1:50" s="1" customFormat="1" ht="30" customHeight="1">
      <c r="C27" s="542" t="str">
        <f>請求書!$C27</f>
        <v/>
      </c>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3" t="str">
        <f>請求書!$AH27</f>
        <v/>
      </c>
      <c r="AI27" s="543"/>
      <c r="AJ27" s="543"/>
      <c r="AK27" s="543"/>
      <c r="AL27" s="543"/>
      <c r="AM27" s="523" t="str">
        <f>請求書!$AM27</f>
        <v/>
      </c>
      <c r="AN27" s="523"/>
      <c r="AO27" s="523"/>
      <c r="AP27" s="523"/>
      <c r="AQ27" s="523"/>
      <c r="AR27" s="524" t="str">
        <f>請求書!$AR27</f>
        <v/>
      </c>
      <c r="AS27" s="524"/>
      <c r="AT27" s="524"/>
      <c r="AU27" s="524"/>
      <c r="AV27" s="524"/>
    </row>
    <row r="28" spans="1:50" s="1" customFormat="1" ht="30" customHeight="1">
      <c r="C28" s="542" t="str">
        <f>請求書!$C28</f>
        <v/>
      </c>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3" t="str">
        <f>請求書!$AH28</f>
        <v/>
      </c>
      <c r="AI28" s="543"/>
      <c r="AJ28" s="543"/>
      <c r="AK28" s="543"/>
      <c r="AL28" s="543"/>
      <c r="AM28" s="523" t="str">
        <f>請求書!$AM28</f>
        <v/>
      </c>
      <c r="AN28" s="523"/>
      <c r="AO28" s="523"/>
      <c r="AP28" s="523"/>
      <c r="AQ28" s="523"/>
      <c r="AR28" s="524" t="str">
        <f>請求書!$AR28</f>
        <v/>
      </c>
      <c r="AS28" s="524"/>
      <c r="AT28" s="524"/>
      <c r="AU28" s="524"/>
      <c r="AV28" s="524"/>
    </row>
    <row r="29" spans="1:50" s="1" customFormat="1" ht="30" customHeight="1">
      <c r="C29" s="542" t="str">
        <f>請求書!$C29</f>
        <v/>
      </c>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3" t="str">
        <f>請求書!$AH29</f>
        <v/>
      </c>
      <c r="AI29" s="543"/>
      <c r="AJ29" s="543"/>
      <c r="AK29" s="543"/>
      <c r="AL29" s="543"/>
      <c r="AM29" s="523" t="str">
        <f>請求書!$AM29</f>
        <v/>
      </c>
      <c r="AN29" s="523"/>
      <c r="AO29" s="523"/>
      <c r="AP29" s="523"/>
      <c r="AQ29" s="523"/>
      <c r="AR29" s="524" t="str">
        <f>請求書!$AR29</f>
        <v/>
      </c>
      <c r="AS29" s="524"/>
      <c r="AT29" s="524"/>
      <c r="AU29" s="524"/>
      <c r="AV29" s="524"/>
    </row>
    <row r="30" spans="1:50" s="1" customFormat="1" ht="30" customHeight="1">
      <c r="C30" s="542" t="str">
        <f>請求書!$C30</f>
        <v/>
      </c>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3" t="str">
        <f>請求書!$AH30</f>
        <v/>
      </c>
      <c r="AI30" s="543"/>
      <c r="AJ30" s="543"/>
      <c r="AK30" s="543"/>
      <c r="AL30" s="543"/>
      <c r="AM30" s="523" t="str">
        <f>請求書!$AM30</f>
        <v/>
      </c>
      <c r="AN30" s="523"/>
      <c r="AO30" s="523"/>
      <c r="AP30" s="523"/>
      <c r="AQ30" s="523"/>
      <c r="AR30" s="524" t="str">
        <f>請求書!$AR30</f>
        <v/>
      </c>
      <c r="AS30" s="524"/>
      <c r="AT30" s="524"/>
      <c r="AU30" s="524"/>
      <c r="AV30" s="524"/>
    </row>
    <row r="31" spans="1:50" s="1" customFormat="1" ht="30" customHeight="1">
      <c r="C31" s="542" t="str">
        <f>請求書!$C31</f>
        <v/>
      </c>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3" t="str">
        <f>請求書!$AH31</f>
        <v/>
      </c>
      <c r="AI31" s="543"/>
      <c r="AJ31" s="543"/>
      <c r="AK31" s="543"/>
      <c r="AL31" s="543"/>
      <c r="AM31" s="523" t="str">
        <f>請求書!$AM31</f>
        <v/>
      </c>
      <c r="AN31" s="523"/>
      <c r="AO31" s="523"/>
      <c r="AP31" s="523"/>
      <c r="AQ31" s="523"/>
      <c r="AR31" s="524" t="str">
        <f>請求書!$AR31</f>
        <v/>
      </c>
      <c r="AS31" s="524"/>
      <c r="AT31" s="524"/>
      <c r="AU31" s="524"/>
      <c r="AV31" s="524"/>
    </row>
    <row r="32" spans="1:50" s="1" customFormat="1" ht="30" customHeight="1">
      <c r="C32" s="542" t="str">
        <f>請求書!$C32</f>
        <v/>
      </c>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3" t="str">
        <f>請求書!$AH32</f>
        <v/>
      </c>
      <c r="AI32" s="543"/>
      <c r="AJ32" s="543"/>
      <c r="AK32" s="543"/>
      <c r="AL32" s="543"/>
      <c r="AM32" s="523" t="str">
        <f>請求書!$AM32</f>
        <v/>
      </c>
      <c r="AN32" s="523"/>
      <c r="AO32" s="523"/>
      <c r="AP32" s="523"/>
      <c r="AQ32" s="523"/>
      <c r="AR32" s="524" t="str">
        <f>請求書!$AR32</f>
        <v/>
      </c>
      <c r="AS32" s="524"/>
      <c r="AT32" s="524"/>
      <c r="AU32" s="524"/>
      <c r="AV32" s="524"/>
    </row>
    <row r="33" spans="8:97" s="1" customFormat="1" ht="18" customHeight="1">
      <c r="N33" s="98"/>
      <c r="AB33" s="99"/>
      <c r="AH33" s="523" t="s">
        <v>2</v>
      </c>
      <c r="AI33" s="523"/>
      <c r="AJ33" s="523"/>
      <c r="AK33" s="523"/>
      <c r="AL33" s="523"/>
      <c r="AM33" s="523"/>
      <c r="AN33" s="523"/>
      <c r="AO33" s="523"/>
      <c r="AP33" s="523"/>
      <c r="AQ33" s="523"/>
      <c r="AR33" s="524">
        <f>請求書!$AR33</f>
        <v>0</v>
      </c>
      <c r="AS33" s="524"/>
      <c r="AT33" s="524"/>
      <c r="AU33" s="524"/>
      <c r="AV33" s="524"/>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8"/>
      <c r="CL33" s="18"/>
      <c r="CM33" s="18"/>
      <c r="CN33" s="19"/>
      <c r="CO33" s="19"/>
      <c r="CP33" s="19"/>
      <c r="CQ33" s="19"/>
      <c r="CR33" s="19"/>
      <c r="CS33" s="19"/>
    </row>
    <row r="34" spans="8:97" s="1" customFormat="1" ht="18" customHeight="1">
      <c r="N34" s="20"/>
      <c r="AH34" s="523" t="s">
        <v>1</v>
      </c>
      <c r="AI34" s="523"/>
      <c r="AJ34" s="523"/>
      <c r="AK34" s="523"/>
      <c r="AL34" s="523"/>
      <c r="AM34" s="523"/>
      <c r="AN34" s="523"/>
      <c r="AO34" s="523"/>
      <c r="AP34" s="523"/>
      <c r="AQ34" s="523"/>
      <c r="AR34" s="524">
        <f>請求書!$AR34</f>
        <v>0</v>
      </c>
      <c r="AS34" s="524"/>
      <c r="AT34" s="524"/>
      <c r="AU34" s="524"/>
      <c r="AV34" s="524"/>
      <c r="AZ34" s="17"/>
      <c r="BA34" s="537"/>
      <c r="BB34" s="537"/>
      <c r="BC34" s="537"/>
      <c r="BD34" s="537"/>
      <c r="BE34" s="537"/>
      <c r="BF34" s="537"/>
      <c r="BG34" s="537"/>
      <c r="BH34" s="537"/>
      <c r="BI34" s="537"/>
      <c r="BJ34" s="537"/>
      <c r="BK34" s="537"/>
      <c r="BL34" s="537"/>
      <c r="BM34" s="537"/>
      <c r="BN34" s="537"/>
      <c r="BO34" s="537"/>
      <c r="BP34" s="17"/>
      <c r="BQ34" s="17"/>
      <c r="BR34" s="17"/>
      <c r="BS34" s="17"/>
      <c r="BT34" s="17"/>
      <c r="BU34" s="17"/>
      <c r="BV34" s="17"/>
      <c r="BW34" s="17"/>
      <c r="BX34" s="17"/>
      <c r="BY34" s="17"/>
      <c r="BZ34" s="17"/>
      <c r="CA34" s="17"/>
      <c r="CB34" s="17"/>
      <c r="CC34" s="17"/>
      <c r="CD34" s="17"/>
      <c r="CE34" s="17"/>
      <c r="CF34" s="17"/>
      <c r="CG34" s="17"/>
      <c r="CH34" s="17"/>
      <c r="CI34" s="17"/>
      <c r="CJ34" s="17"/>
      <c r="CK34" s="18"/>
      <c r="CL34" s="18"/>
      <c r="CM34" s="18"/>
      <c r="CN34" s="19"/>
      <c r="CO34" s="19"/>
      <c r="CP34" s="19"/>
      <c r="CQ34" s="19"/>
      <c r="CR34" s="19"/>
      <c r="CS34" s="19"/>
    </row>
    <row r="35" spans="8:97" s="1" customFormat="1" ht="18" customHeight="1">
      <c r="N35" s="20"/>
      <c r="AH35" s="523" t="s">
        <v>213</v>
      </c>
      <c r="AI35" s="523"/>
      <c r="AJ35" s="523"/>
      <c r="AK35" s="523"/>
      <c r="AL35" s="523"/>
      <c r="AM35" s="523"/>
      <c r="AN35" s="523"/>
      <c r="AO35" s="523"/>
      <c r="AP35" s="523"/>
      <c r="AQ35" s="523"/>
      <c r="AR35" s="524">
        <f>請求書!$AR35</f>
        <v>0</v>
      </c>
      <c r="AS35" s="524"/>
      <c r="AT35" s="524"/>
      <c r="AU35" s="524"/>
      <c r="AV35" s="524"/>
      <c r="AZ35" s="17"/>
      <c r="BA35" s="537"/>
      <c r="BB35" s="537"/>
      <c r="BC35" s="537"/>
      <c r="BD35" s="537"/>
      <c r="BE35" s="537"/>
      <c r="BF35" s="537"/>
      <c r="BG35" s="537"/>
      <c r="BH35" s="537"/>
      <c r="BI35" s="537"/>
      <c r="BJ35" s="537"/>
      <c r="BK35" s="537"/>
      <c r="BL35" s="537"/>
      <c r="BM35" s="537"/>
      <c r="BN35" s="537"/>
      <c r="BO35" s="537"/>
      <c r="BP35" s="17"/>
      <c r="BQ35" s="17"/>
      <c r="BR35" s="17"/>
      <c r="BS35" s="17"/>
      <c r="BT35" s="17"/>
      <c r="BU35" s="17"/>
      <c r="BV35" s="17"/>
      <c r="BW35" s="17"/>
      <c r="BX35" s="17"/>
      <c r="BY35" s="17"/>
      <c r="BZ35" s="17"/>
      <c r="CA35" s="17"/>
      <c r="CB35" s="17"/>
      <c r="CC35" s="17"/>
      <c r="CD35" s="17"/>
      <c r="CE35" s="17"/>
      <c r="CF35" s="17"/>
      <c r="CG35" s="17"/>
      <c r="CH35" s="17"/>
      <c r="CI35" s="17"/>
      <c r="CJ35" s="17"/>
      <c r="CK35" s="18"/>
      <c r="CL35" s="18"/>
      <c r="CM35" s="18"/>
      <c r="CN35" s="19"/>
      <c r="CO35" s="19"/>
      <c r="CP35" s="19"/>
      <c r="CQ35" s="19"/>
      <c r="CR35" s="19"/>
      <c r="CS35" s="19"/>
    </row>
    <row r="36" spans="8:97" ht="18" customHeight="1">
      <c r="H36" s="1"/>
      <c r="I36" s="1"/>
      <c r="J36" s="1"/>
      <c r="K36" s="1"/>
      <c r="L36" s="1"/>
      <c r="M36" s="1"/>
      <c r="N36" s="20"/>
      <c r="O36" s="1"/>
      <c r="P36" s="1"/>
      <c r="Q36" s="1"/>
      <c r="R36" s="1"/>
      <c r="S36" s="1"/>
      <c r="AH36" s="97"/>
      <c r="AI36" s="97"/>
      <c r="AJ36" s="97"/>
      <c r="AK36" s="97"/>
      <c r="AL36" s="97"/>
      <c r="AM36" s="97"/>
      <c r="AN36" s="97"/>
      <c r="AO36" s="97"/>
      <c r="AP36" s="97"/>
      <c r="AQ36" s="97"/>
      <c r="AR36" s="100"/>
      <c r="AS36" s="100"/>
      <c r="AT36" s="100"/>
      <c r="AU36" s="100"/>
      <c r="AV36" s="100"/>
      <c r="AZ36" s="535"/>
      <c r="BA36" s="535"/>
      <c r="BB36" s="535"/>
      <c r="BC36" s="535"/>
      <c r="BD36" s="535"/>
      <c r="BE36" s="535"/>
      <c r="BF36" s="535"/>
      <c r="BG36" s="535"/>
      <c r="BH36" s="535"/>
      <c r="BI36" s="535"/>
      <c r="BJ36" s="535"/>
      <c r="BK36" s="535"/>
      <c r="BL36" s="535"/>
      <c r="BM36" s="535"/>
      <c r="BN36" s="535"/>
      <c r="BO36" s="535"/>
      <c r="BP36" s="535"/>
      <c r="BQ36" s="535"/>
      <c r="BR36" s="10"/>
      <c r="BS36" s="10"/>
      <c r="BT36" s="10"/>
      <c r="BU36" s="10"/>
      <c r="BV36" s="10"/>
      <c r="BW36" s="10"/>
      <c r="BX36" s="10"/>
      <c r="BY36" s="10"/>
      <c r="BZ36" s="10"/>
      <c r="CA36" s="10"/>
      <c r="CB36" s="10"/>
      <c r="CC36" s="10"/>
      <c r="CD36" s="10"/>
      <c r="CE36" s="10"/>
      <c r="CF36" s="10"/>
      <c r="CG36" s="10"/>
      <c r="CH36" s="10"/>
      <c r="CI36" s="10"/>
      <c r="CJ36" s="10"/>
      <c r="CK36" s="11"/>
      <c r="CL36" s="11"/>
      <c r="CM36" s="11"/>
      <c r="CN36" s="12"/>
      <c r="CO36" s="12"/>
      <c r="CP36" s="12"/>
      <c r="CQ36" s="12"/>
      <c r="CR36" s="12"/>
      <c r="CS36" s="12"/>
    </row>
    <row r="37" spans="8:97" ht="30" customHeight="1" thickBot="1">
      <c r="H37" s="528" t="s">
        <v>204</v>
      </c>
      <c r="I37" s="528"/>
      <c r="J37" s="528"/>
      <c r="K37" s="528"/>
      <c r="L37" s="528"/>
      <c r="M37" s="528"/>
      <c r="N37" s="528"/>
      <c r="O37" s="534">
        <f>請求書!O37</f>
        <v>0</v>
      </c>
      <c r="P37" s="534"/>
      <c r="Q37" s="534"/>
      <c r="R37" s="534"/>
      <c r="S37" s="534"/>
      <c r="T37" s="534"/>
      <c r="U37" s="534"/>
      <c r="V37" s="534"/>
      <c r="W37" s="534"/>
      <c r="X37" s="534"/>
      <c r="Y37" s="534"/>
      <c r="Z37" s="534"/>
      <c r="AA37" s="534"/>
      <c r="AB37" s="534"/>
      <c r="AC37" s="534"/>
      <c r="AD37" s="534"/>
      <c r="AE37" s="534"/>
      <c r="AF37" s="534"/>
      <c r="AG37" s="534"/>
      <c r="AH37" s="534"/>
      <c r="AI37" s="534"/>
      <c r="AJ37" s="534"/>
      <c r="AK37" s="101" t="s">
        <v>199</v>
      </c>
      <c r="AL37" s="102"/>
      <c r="AM37" s="1"/>
      <c r="AN37" s="1"/>
      <c r="AO37" s="1"/>
      <c r="AP37" s="1"/>
      <c r="AZ37" s="535"/>
      <c r="BA37" s="535"/>
      <c r="BB37" s="535"/>
      <c r="BC37" s="535"/>
      <c r="BD37" s="535"/>
      <c r="BE37" s="535"/>
      <c r="BF37" s="535"/>
      <c r="BG37" s="535"/>
      <c r="BH37" s="535"/>
      <c r="BI37" s="535"/>
      <c r="BJ37" s="535"/>
      <c r="BK37" s="535"/>
      <c r="BL37" s="535"/>
      <c r="BM37" s="535"/>
      <c r="BN37" s="535"/>
      <c r="BO37" s="535"/>
      <c r="BP37" s="535"/>
      <c r="BQ37" s="535"/>
      <c r="BR37" s="13"/>
      <c r="BS37" s="13"/>
      <c r="BT37" s="13"/>
      <c r="BU37" s="13"/>
      <c r="BV37" s="13"/>
      <c r="BW37" s="13"/>
      <c r="BX37" s="13"/>
      <c r="BY37" s="13"/>
      <c r="BZ37" s="13"/>
      <c r="CA37" s="13"/>
      <c r="CB37" s="13"/>
      <c r="CC37" s="13"/>
      <c r="CD37" s="13"/>
      <c r="CE37" s="13"/>
      <c r="CF37" s="13"/>
      <c r="CG37" s="13"/>
      <c r="CH37" s="13"/>
      <c r="CI37" s="13"/>
      <c r="CJ37" s="13"/>
      <c r="CK37" s="11"/>
      <c r="CL37" s="11"/>
      <c r="CM37" s="11"/>
      <c r="CN37" s="14"/>
      <c r="CO37" s="14"/>
      <c r="CP37" s="14"/>
      <c r="CQ37" s="14"/>
      <c r="CR37" s="14"/>
      <c r="CS37" s="14"/>
    </row>
    <row r="38" spans="8:97" ht="18" customHeight="1">
      <c r="H38" s="1"/>
      <c r="I38" s="1"/>
      <c r="J38" s="1"/>
      <c r="K38" s="1"/>
      <c r="L38" s="1"/>
      <c r="M38" s="1"/>
      <c r="N38" s="1"/>
      <c r="O38" s="522"/>
      <c r="P38" s="522"/>
      <c r="Q38" s="522"/>
      <c r="R38" s="522"/>
      <c r="S38" s="522"/>
      <c r="T38" s="522"/>
      <c r="U38" s="522"/>
      <c r="V38" s="522"/>
      <c r="W38" s="522"/>
      <c r="X38" s="522"/>
      <c r="Y38" s="522"/>
      <c r="Z38" s="522"/>
      <c r="AA38" s="522"/>
      <c r="AB38" s="522"/>
      <c r="AC38" s="522"/>
      <c r="AD38" s="522"/>
      <c r="AE38" s="522"/>
      <c r="AF38" s="536"/>
      <c r="AG38" s="536"/>
      <c r="AH38" s="536"/>
      <c r="AI38" s="536"/>
      <c r="AJ38" s="103"/>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2"/>
      <c r="CL38" s="23"/>
      <c r="CM38" s="23"/>
      <c r="CN38" s="23"/>
      <c r="CO38" s="23"/>
      <c r="CP38" s="23"/>
      <c r="CQ38" s="23"/>
      <c r="CR38" s="23"/>
      <c r="CS38" s="23"/>
    </row>
    <row r="39" spans="8:97" ht="18" customHeight="1">
      <c r="U39" s="1"/>
      <c r="V39" s="1"/>
      <c r="W39" s="1"/>
      <c r="X39" s="1"/>
      <c r="Y39" s="1"/>
      <c r="Z39" s="1"/>
      <c r="AA39" s="1"/>
      <c r="AB39" s="1"/>
      <c r="AC39" s="1"/>
      <c r="AD39" s="99"/>
      <c r="AJ39" s="99"/>
      <c r="AK39" s="1"/>
      <c r="AL39" s="99"/>
      <c r="AM39" s="24"/>
      <c r="BF39" s="26"/>
      <c r="BK39" s="27"/>
    </row>
    <row r="40" spans="8:97" ht="18" customHeight="1">
      <c r="N40" s="1"/>
      <c r="O40" s="1"/>
      <c r="P40" s="1"/>
      <c r="Q40" s="1"/>
      <c r="R40" s="1" t="s">
        <v>201</v>
      </c>
      <c r="S40" s="1"/>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3"/>
      <c r="CL40" s="3"/>
      <c r="CM40" s="3"/>
      <c r="CN40" s="3"/>
      <c r="CO40" s="3"/>
      <c r="CP40" s="3"/>
      <c r="CQ40" s="3"/>
      <c r="CR40" s="3"/>
      <c r="CS40" s="3"/>
    </row>
    <row r="41" spans="8:97" ht="18" customHeight="1">
      <c r="N41" s="20"/>
      <c r="O41" s="1"/>
      <c r="P41" s="1"/>
      <c r="Q41" s="1"/>
      <c r="R41" s="1"/>
      <c r="S41" s="1"/>
      <c r="T41" s="1"/>
      <c r="U41" s="1"/>
      <c r="V41" s="1"/>
      <c r="W41" s="1"/>
      <c r="X41" s="1"/>
      <c r="Y41" s="1"/>
      <c r="Z41" s="1"/>
      <c r="AA41" s="1"/>
      <c r="AB41" s="99"/>
      <c r="AH41" s="99"/>
      <c r="AI41" s="1"/>
      <c r="AJ41" s="99"/>
      <c r="AK41" s="522"/>
      <c r="AL41" s="506"/>
      <c r="AM41" s="506"/>
      <c r="AN41" s="506"/>
      <c r="AO41" s="506"/>
      <c r="AP41" s="506"/>
      <c r="AQ41" s="506"/>
      <c r="AR41" s="506"/>
      <c r="AS41" s="506"/>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1"/>
      <c r="CL41" s="11"/>
      <c r="CM41" s="11"/>
      <c r="CN41" s="12"/>
      <c r="CO41" s="12"/>
      <c r="CP41" s="12"/>
      <c r="CQ41" s="12"/>
      <c r="CR41" s="12"/>
      <c r="CS41" s="12"/>
    </row>
    <row r="42" spans="8:97" ht="18" customHeight="1">
      <c r="S42" s="1"/>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1"/>
      <c r="CL42" s="11"/>
      <c r="CM42" s="11"/>
      <c r="CN42" s="12"/>
      <c r="CO42" s="12"/>
      <c r="CP42" s="12"/>
      <c r="CQ42" s="12"/>
      <c r="CR42" s="12"/>
      <c r="CS42" s="12"/>
    </row>
    <row r="43" spans="8:97" ht="18" customHeight="1">
      <c r="BF43" s="26"/>
    </row>
    <row r="44" spans="8:97" ht="18" customHeight="1">
      <c r="BF44" s="26"/>
    </row>
    <row r="45" spans="8:97" ht="18" customHeight="1">
      <c r="BF45" s="26"/>
    </row>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mergeCells count="76">
    <mergeCell ref="C27:AG27"/>
    <mergeCell ref="AH27:AL27"/>
    <mergeCell ref="AM27:AQ27"/>
    <mergeCell ref="AR27:AV27"/>
    <mergeCell ref="C25:AG25"/>
    <mergeCell ref="AH25:AL25"/>
    <mergeCell ref="AM25:AQ25"/>
    <mergeCell ref="AR25:AV25"/>
    <mergeCell ref="C26:AG26"/>
    <mergeCell ref="AH26:AL26"/>
    <mergeCell ref="AM26:AQ26"/>
    <mergeCell ref="AR26:AV26"/>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AP1:AX1"/>
    <mergeCell ref="AR3:AT3"/>
    <mergeCell ref="A4:AX6"/>
    <mergeCell ref="C8:U10"/>
    <mergeCell ref="V9:X10"/>
    <mergeCell ref="AI2:AX2"/>
    <mergeCell ref="C17:AL17"/>
    <mergeCell ref="A19:AX19"/>
    <mergeCell ref="C21:AG21"/>
    <mergeCell ref="AH21:AL21"/>
    <mergeCell ref="AM21:AQ21"/>
  </mergeCells>
  <phoneticPr fontId="10"/>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35" width="2" customWidth="1"/>
    <col min="36" max="36" width="2.88671875" customWidth="1"/>
    <col min="37" max="40" width="2" customWidth="1"/>
    <col min="41" max="47" width="1.88671875" customWidth="1"/>
    <col min="48" max="48" width="3.33203125" customWidth="1"/>
    <col min="49"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4"/>
      <c r="AJ1" s="54"/>
      <c r="AK1" s="54"/>
      <c r="AL1" s="504" t="s">
        <v>153</v>
      </c>
      <c r="AM1" s="504"/>
      <c r="AN1" s="504"/>
      <c r="AO1" s="504"/>
      <c r="AP1" s="505">
        <f>計算シート!$N$4</f>
        <v>0</v>
      </c>
      <c r="AQ1" s="505"/>
      <c r="AR1" s="505"/>
      <c r="AS1" s="505"/>
      <c r="AT1" s="505"/>
      <c r="AU1" s="505"/>
      <c r="AV1" s="505"/>
      <c r="AW1" s="505"/>
      <c r="AX1" s="505"/>
    </row>
    <row r="2" spans="1:97" ht="18" customHeight="1">
      <c r="AI2" s="519" t="s">
        <v>297</v>
      </c>
      <c r="AJ2" s="519"/>
      <c r="AK2" s="519"/>
      <c r="AL2" s="519"/>
      <c r="AM2" s="519"/>
      <c r="AN2" s="519"/>
      <c r="AO2" s="519"/>
      <c r="AP2" s="519"/>
      <c r="AQ2" s="519"/>
      <c r="AR2" s="519"/>
      <c r="AS2" s="519"/>
      <c r="AT2" s="519"/>
      <c r="AU2" s="519"/>
      <c r="AV2" s="519"/>
      <c r="AW2" s="519"/>
      <c r="AX2" s="519"/>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10"/>
      <c r="CD2" s="10"/>
      <c r="CE2" s="10"/>
      <c r="CF2" s="10"/>
      <c r="CG2" s="10"/>
      <c r="CH2" s="10"/>
      <c r="CI2" s="10"/>
      <c r="CJ2" s="10"/>
      <c r="CK2" s="11"/>
      <c r="CL2" s="11"/>
      <c r="CM2" s="11"/>
      <c r="CN2" s="12"/>
      <c r="CO2" s="12"/>
      <c r="CP2" s="12"/>
      <c r="CQ2" s="12"/>
      <c r="CR2" s="12"/>
      <c r="CS2" s="12"/>
    </row>
    <row r="3" spans="1:97" ht="18" customHeight="1">
      <c r="AR3" s="506"/>
      <c r="AS3" s="506"/>
      <c r="AT3" s="506"/>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10"/>
      <c r="CD3" s="10"/>
      <c r="CE3" s="10"/>
      <c r="CF3" s="10"/>
      <c r="CG3" s="10"/>
      <c r="CH3" s="10"/>
      <c r="CI3" s="10"/>
      <c r="CJ3" s="10"/>
      <c r="CK3" s="11"/>
      <c r="CL3" s="11"/>
      <c r="CM3" s="11"/>
      <c r="CN3" s="12"/>
      <c r="CO3" s="12"/>
      <c r="CP3" s="12"/>
      <c r="CQ3" s="12"/>
      <c r="CR3" s="12"/>
      <c r="CS3" s="12"/>
    </row>
    <row r="4" spans="1:97" ht="6" customHeight="1">
      <c r="A4" s="507" t="s">
        <v>205</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07"/>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row>
    <row r="6" spans="1:97" s="15" customFormat="1" ht="18" customHeight="1">
      <c r="A6" s="507"/>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40" t="str">
        <f>請求書!$C$8</f>
        <v/>
      </c>
      <c r="D8" s="540"/>
      <c r="E8" s="540"/>
      <c r="F8" s="540"/>
      <c r="G8" s="540"/>
      <c r="H8" s="540"/>
      <c r="I8" s="540"/>
      <c r="J8" s="540"/>
      <c r="K8" s="540"/>
      <c r="L8" s="540"/>
      <c r="M8" s="540"/>
      <c r="N8" s="540"/>
      <c r="O8" s="540"/>
      <c r="P8" s="540"/>
      <c r="Q8" s="540"/>
      <c r="R8" s="540"/>
      <c r="S8" s="540"/>
      <c r="T8" s="540"/>
      <c r="U8" s="540"/>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535"/>
      <c r="CC8" s="10"/>
      <c r="CD8" s="10"/>
      <c r="CE8" s="10"/>
      <c r="CF8" s="10"/>
      <c r="CG8" s="10"/>
      <c r="CH8" s="10"/>
      <c r="CI8" s="10"/>
      <c r="CJ8" s="10"/>
      <c r="CK8" s="11"/>
      <c r="CL8" s="11"/>
      <c r="CM8" s="11"/>
      <c r="CN8" s="12"/>
      <c r="CO8" s="12"/>
      <c r="CP8" s="12"/>
      <c r="CQ8" s="12"/>
      <c r="CR8" s="12"/>
      <c r="CS8" s="12"/>
    </row>
    <row r="9" spans="1:97" ht="18" customHeight="1">
      <c r="C9" s="540"/>
      <c r="D9" s="540"/>
      <c r="E9" s="540"/>
      <c r="F9" s="540"/>
      <c r="G9" s="540"/>
      <c r="H9" s="540"/>
      <c r="I9" s="540"/>
      <c r="J9" s="540"/>
      <c r="K9" s="540"/>
      <c r="L9" s="540"/>
      <c r="M9" s="540"/>
      <c r="N9" s="540"/>
      <c r="O9" s="540"/>
      <c r="P9" s="540"/>
      <c r="Q9" s="540"/>
      <c r="R9" s="540"/>
      <c r="S9" s="540"/>
      <c r="T9" s="540"/>
      <c r="U9" s="540"/>
      <c r="V9" s="520" t="str">
        <f>請求書!$V$9</f>
        <v>様</v>
      </c>
      <c r="W9" s="520"/>
      <c r="X9" s="520"/>
      <c r="Y9" s="40"/>
      <c r="Z9" s="40"/>
      <c r="AA9" s="1"/>
      <c r="AB9" s="1"/>
      <c r="AC9" s="1"/>
      <c r="AD9" s="1"/>
      <c r="AE9" s="1"/>
      <c r="AF9" s="1"/>
      <c r="AG9" s="1"/>
      <c r="AH9" s="1"/>
      <c r="AI9" s="1"/>
      <c r="AJ9" s="1"/>
      <c r="AK9" s="1"/>
      <c r="AL9" s="1"/>
      <c r="AM9" s="1"/>
      <c r="AN9" s="1"/>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10"/>
      <c r="CD9" s="10"/>
      <c r="CE9" s="10"/>
      <c r="CF9" s="10"/>
      <c r="CG9" s="10"/>
      <c r="CH9" s="10"/>
      <c r="CI9" s="10"/>
      <c r="CJ9" s="10"/>
      <c r="CK9" s="11"/>
      <c r="CL9" s="11"/>
      <c r="CM9" s="11"/>
      <c r="CN9" s="12"/>
      <c r="CO9" s="12"/>
      <c r="CP9" s="12"/>
      <c r="CQ9" s="12"/>
      <c r="CR9" s="12"/>
      <c r="CS9" s="12"/>
    </row>
    <row r="10" spans="1:97" ht="18" customHeight="1" thickBot="1">
      <c r="C10" s="541"/>
      <c r="D10" s="541"/>
      <c r="E10" s="541"/>
      <c r="F10" s="541"/>
      <c r="G10" s="541"/>
      <c r="H10" s="541"/>
      <c r="I10" s="541"/>
      <c r="J10" s="541"/>
      <c r="K10" s="541"/>
      <c r="L10" s="541"/>
      <c r="M10" s="541"/>
      <c r="N10" s="541"/>
      <c r="O10" s="541"/>
      <c r="P10" s="541"/>
      <c r="Q10" s="541"/>
      <c r="R10" s="541"/>
      <c r="S10" s="541"/>
      <c r="T10" s="541"/>
      <c r="U10" s="541"/>
      <c r="V10" s="521"/>
      <c r="W10" s="521"/>
      <c r="X10" s="521"/>
      <c r="Y10" s="116"/>
      <c r="Z10" s="40"/>
      <c r="AA10" s="1"/>
      <c r="AB10" s="1"/>
      <c r="AC10" s="1"/>
      <c r="AD10" s="1"/>
      <c r="AE10" s="1"/>
      <c r="AF10" s="1"/>
      <c r="AG10" s="1"/>
      <c r="AH10" s="1"/>
      <c r="AI10" s="1"/>
      <c r="AJ10" s="1"/>
      <c r="AK10" s="1"/>
      <c r="AL10" s="1"/>
      <c r="AM10" s="1"/>
      <c r="AN10" s="1"/>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1"/>
      <c r="CL10" s="11"/>
      <c r="CM10" s="11"/>
      <c r="CN10" s="12"/>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1"/>
      <c r="CL11" s="11"/>
      <c r="CM11" s="11"/>
      <c r="CN11" s="14"/>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14"/>
      <c r="AB12" s="515"/>
      <c r="AC12" s="515"/>
      <c r="AD12" s="515"/>
      <c r="AE12" s="515"/>
      <c r="AF12" s="515"/>
      <c r="AG12" s="515"/>
      <c r="AH12" s="515"/>
      <c r="AI12" s="515"/>
      <c r="AJ12" s="515"/>
      <c r="AK12" s="515"/>
      <c r="AL12" s="515"/>
      <c r="AM12" s="515"/>
      <c r="AN12" s="515"/>
      <c r="AO12" s="515"/>
      <c r="AP12" s="515"/>
      <c r="AQ12" s="515"/>
      <c r="AR12" s="515"/>
      <c r="AS12" s="515"/>
      <c r="AT12" s="515"/>
      <c r="AU12" s="515"/>
      <c r="AV12" s="515"/>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1"/>
      <c r="CL12" s="11"/>
      <c r="CM12" s="11"/>
      <c r="CN12" s="14"/>
      <c r="CO12" s="14"/>
      <c r="CP12" s="14"/>
      <c r="CQ12" s="14"/>
      <c r="CR12" s="14"/>
      <c r="CS12" s="14"/>
    </row>
    <row r="13" spans="1:97" ht="18" customHeight="1">
      <c r="A13" s="1"/>
      <c r="B13" s="1"/>
      <c r="N13" s="1"/>
      <c r="O13" s="1"/>
      <c r="P13" s="1"/>
      <c r="Q13" s="1"/>
      <c r="R13" s="1"/>
      <c r="S13" s="1"/>
      <c r="T13" s="36"/>
      <c r="U13" s="36"/>
      <c r="V13" s="36"/>
      <c r="W13" s="36"/>
      <c r="X13" s="36"/>
      <c r="Y13" s="36"/>
      <c r="Z13" s="36"/>
      <c r="AA13" s="516"/>
      <c r="AB13" s="517"/>
      <c r="AC13" s="517"/>
      <c r="AD13" s="517"/>
      <c r="AE13" s="517"/>
      <c r="AF13" s="517"/>
      <c r="AG13" s="517"/>
      <c r="AH13" s="517"/>
      <c r="AI13" s="517"/>
      <c r="AJ13" s="517"/>
      <c r="AK13" s="517"/>
      <c r="AL13" s="517"/>
      <c r="AM13" s="517"/>
      <c r="AN13" s="517"/>
      <c r="AO13" s="517"/>
      <c r="AP13" s="517"/>
      <c r="AQ13" s="517"/>
      <c r="AR13" s="517"/>
      <c r="AS13" s="517"/>
      <c r="AT13" s="517"/>
      <c r="AU13" s="517"/>
      <c r="AV13" s="517"/>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1"/>
      <c r="CL13" s="11"/>
      <c r="CM13" s="11"/>
      <c r="CN13" s="12"/>
      <c r="CO13" s="12"/>
      <c r="CP13" s="12"/>
      <c r="CQ13" s="12"/>
      <c r="CR13" s="12"/>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6"/>
      <c r="BA14" s="16"/>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1"/>
      <c r="CL14" s="11"/>
      <c r="CM14" s="11"/>
      <c r="CN14" s="12"/>
      <c r="CO14" s="12"/>
      <c r="CP14" s="12"/>
      <c r="CQ14" s="12"/>
      <c r="CR14" s="12"/>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50" ht="18" customHeight="1">
      <c r="A17" s="1"/>
      <c r="B17" s="1"/>
      <c r="C17" s="538" t="s">
        <v>206</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row>
    <row r="18" spans="1:50" ht="18" customHeight="1">
      <c r="A18" s="1"/>
      <c r="B18" s="1"/>
    </row>
    <row r="19" spans="1:50" ht="18" customHeight="1">
      <c r="A19" s="528" t="s">
        <v>193</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row>
    <row r="20" spans="1:50" ht="18" customHeight="1">
      <c r="A20" s="1"/>
      <c r="B20" s="1"/>
    </row>
    <row r="21" spans="1:50" s="1" customFormat="1" ht="18" customHeight="1">
      <c r="C21" s="518" t="s">
        <v>194</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t="s">
        <v>195</v>
      </c>
      <c r="AI21" s="518"/>
      <c r="AJ21" s="518"/>
      <c r="AK21" s="518"/>
      <c r="AL21" s="518"/>
      <c r="AM21" s="518" t="s">
        <v>196</v>
      </c>
      <c r="AN21" s="518"/>
      <c r="AO21" s="518"/>
      <c r="AP21" s="518"/>
      <c r="AQ21" s="518"/>
      <c r="AR21" s="518" t="s">
        <v>197</v>
      </c>
      <c r="AS21" s="518"/>
      <c r="AT21" s="518"/>
      <c r="AU21" s="518"/>
      <c r="AV21" s="518"/>
    </row>
    <row r="22" spans="1:50" s="1" customFormat="1" ht="30" customHeight="1">
      <c r="C22" s="542" t="str">
        <f>請求書!$C22</f>
        <v xml:space="preserve">送 料   </v>
      </c>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3">
        <f>請求書!$AH22</f>
        <v>0</v>
      </c>
      <c r="AI22" s="543"/>
      <c r="AJ22" s="543"/>
      <c r="AK22" s="543"/>
      <c r="AL22" s="543"/>
      <c r="AM22" s="523">
        <f>請求書!$AM22</f>
        <v>1</v>
      </c>
      <c r="AN22" s="523"/>
      <c r="AO22" s="523"/>
      <c r="AP22" s="523"/>
      <c r="AQ22" s="523"/>
      <c r="AR22" s="524">
        <f>請求書!$AR22</f>
        <v>0</v>
      </c>
      <c r="AS22" s="524"/>
      <c r="AT22" s="524"/>
      <c r="AU22" s="524"/>
      <c r="AV22" s="524"/>
    </row>
    <row r="23" spans="1:50" s="1" customFormat="1" ht="30" customHeight="1">
      <c r="C23" s="542" t="str">
        <f>請求書!$C23</f>
        <v>以下余白　</v>
      </c>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3" t="str">
        <f>請求書!$AH23</f>
        <v xml:space="preserve"> </v>
      </c>
      <c r="AI23" s="543"/>
      <c r="AJ23" s="543"/>
      <c r="AK23" s="543"/>
      <c r="AL23" s="543"/>
      <c r="AM23" s="523" t="str">
        <f>請求書!$AM23</f>
        <v xml:space="preserve"> </v>
      </c>
      <c r="AN23" s="523"/>
      <c r="AO23" s="523"/>
      <c r="AP23" s="523"/>
      <c r="AQ23" s="523"/>
      <c r="AR23" s="524" t="str">
        <f>請求書!$AR23</f>
        <v/>
      </c>
      <c r="AS23" s="524"/>
      <c r="AT23" s="524"/>
      <c r="AU23" s="524"/>
      <c r="AV23" s="524"/>
    </row>
    <row r="24" spans="1:50" s="1" customFormat="1" ht="30" customHeight="1">
      <c r="C24" s="542" t="str">
        <f>請求書!$C24</f>
        <v/>
      </c>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3" t="str">
        <f>請求書!$AH24</f>
        <v/>
      </c>
      <c r="AI24" s="543"/>
      <c r="AJ24" s="543"/>
      <c r="AK24" s="543"/>
      <c r="AL24" s="543"/>
      <c r="AM24" s="523" t="str">
        <f>請求書!$AM24</f>
        <v/>
      </c>
      <c r="AN24" s="523"/>
      <c r="AO24" s="523"/>
      <c r="AP24" s="523"/>
      <c r="AQ24" s="523"/>
      <c r="AR24" s="524" t="str">
        <f>請求書!$AR24</f>
        <v/>
      </c>
      <c r="AS24" s="524"/>
      <c r="AT24" s="524"/>
      <c r="AU24" s="524"/>
      <c r="AV24" s="524"/>
    </row>
    <row r="25" spans="1:50" s="1" customFormat="1" ht="30" customHeight="1">
      <c r="C25" s="542" t="str">
        <f>請求書!$C25</f>
        <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3" t="str">
        <f>請求書!$AH25</f>
        <v/>
      </c>
      <c r="AI25" s="543"/>
      <c r="AJ25" s="543"/>
      <c r="AK25" s="543"/>
      <c r="AL25" s="543"/>
      <c r="AM25" s="523" t="str">
        <f>請求書!$AM25</f>
        <v/>
      </c>
      <c r="AN25" s="523"/>
      <c r="AO25" s="523"/>
      <c r="AP25" s="523"/>
      <c r="AQ25" s="523"/>
      <c r="AR25" s="524" t="str">
        <f>請求書!$AR25</f>
        <v/>
      </c>
      <c r="AS25" s="524"/>
      <c r="AT25" s="524"/>
      <c r="AU25" s="524"/>
      <c r="AV25" s="524"/>
    </row>
    <row r="26" spans="1:50" s="1" customFormat="1" ht="30" customHeight="1">
      <c r="C26" s="542" t="str">
        <f>請求書!$C26</f>
        <v/>
      </c>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3" t="str">
        <f>請求書!$AH26</f>
        <v/>
      </c>
      <c r="AI26" s="543"/>
      <c r="AJ26" s="543"/>
      <c r="AK26" s="543"/>
      <c r="AL26" s="543"/>
      <c r="AM26" s="523" t="str">
        <f>請求書!$AM26</f>
        <v/>
      </c>
      <c r="AN26" s="523"/>
      <c r="AO26" s="523"/>
      <c r="AP26" s="523"/>
      <c r="AQ26" s="523"/>
      <c r="AR26" s="524" t="str">
        <f>請求書!$AR26</f>
        <v/>
      </c>
      <c r="AS26" s="524"/>
      <c r="AT26" s="524"/>
      <c r="AU26" s="524"/>
      <c r="AV26" s="524"/>
    </row>
    <row r="27" spans="1:50" s="1" customFormat="1" ht="30" customHeight="1">
      <c r="C27" s="542" t="str">
        <f>請求書!$C27</f>
        <v/>
      </c>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3" t="str">
        <f>請求書!$AH27</f>
        <v/>
      </c>
      <c r="AI27" s="543"/>
      <c r="AJ27" s="543"/>
      <c r="AK27" s="543"/>
      <c r="AL27" s="543"/>
      <c r="AM27" s="523" t="str">
        <f>請求書!$AM27</f>
        <v/>
      </c>
      <c r="AN27" s="523"/>
      <c r="AO27" s="523"/>
      <c r="AP27" s="523"/>
      <c r="AQ27" s="523"/>
      <c r="AR27" s="524" t="str">
        <f>請求書!$AR27</f>
        <v/>
      </c>
      <c r="AS27" s="524"/>
      <c r="AT27" s="524"/>
      <c r="AU27" s="524"/>
      <c r="AV27" s="524"/>
    </row>
    <row r="28" spans="1:50" s="1" customFormat="1" ht="30" customHeight="1">
      <c r="C28" s="542" t="str">
        <f>請求書!$C28</f>
        <v/>
      </c>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3" t="str">
        <f>請求書!$AH28</f>
        <v/>
      </c>
      <c r="AI28" s="543"/>
      <c r="AJ28" s="543"/>
      <c r="AK28" s="543"/>
      <c r="AL28" s="543"/>
      <c r="AM28" s="523" t="str">
        <f>請求書!$AM28</f>
        <v/>
      </c>
      <c r="AN28" s="523"/>
      <c r="AO28" s="523"/>
      <c r="AP28" s="523"/>
      <c r="AQ28" s="523"/>
      <c r="AR28" s="524" t="str">
        <f>請求書!$AR28</f>
        <v/>
      </c>
      <c r="AS28" s="524"/>
      <c r="AT28" s="524"/>
      <c r="AU28" s="524"/>
      <c r="AV28" s="524"/>
    </row>
    <row r="29" spans="1:50" s="1" customFormat="1" ht="30" customHeight="1">
      <c r="C29" s="542" t="str">
        <f>請求書!$C29</f>
        <v/>
      </c>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3" t="str">
        <f>請求書!$AH29</f>
        <v/>
      </c>
      <c r="AI29" s="543"/>
      <c r="AJ29" s="543"/>
      <c r="AK29" s="543"/>
      <c r="AL29" s="543"/>
      <c r="AM29" s="523" t="str">
        <f>請求書!$AM29</f>
        <v/>
      </c>
      <c r="AN29" s="523"/>
      <c r="AO29" s="523"/>
      <c r="AP29" s="523"/>
      <c r="AQ29" s="523"/>
      <c r="AR29" s="524" t="str">
        <f>請求書!$AR29</f>
        <v/>
      </c>
      <c r="AS29" s="524"/>
      <c r="AT29" s="524"/>
      <c r="AU29" s="524"/>
      <c r="AV29" s="524"/>
    </row>
    <row r="30" spans="1:50" s="1" customFormat="1" ht="30" customHeight="1">
      <c r="C30" s="542" t="str">
        <f>請求書!$C30</f>
        <v/>
      </c>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3" t="str">
        <f>請求書!$AH30</f>
        <v/>
      </c>
      <c r="AI30" s="543"/>
      <c r="AJ30" s="543"/>
      <c r="AK30" s="543"/>
      <c r="AL30" s="543"/>
      <c r="AM30" s="523" t="str">
        <f>請求書!$AM30</f>
        <v/>
      </c>
      <c r="AN30" s="523"/>
      <c r="AO30" s="523"/>
      <c r="AP30" s="523"/>
      <c r="AQ30" s="523"/>
      <c r="AR30" s="524" t="str">
        <f>請求書!$AR30</f>
        <v/>
      </c>
      <c r="AS30" s="524"/>
      <c r="AT30" s="524"/>
      <c r="AU30" s="524"/>
      <c r="AV30" s="524"/>
    </row>
    <row r="31" spans="1:50" s="1" customFormat="1" ht="30" customHeight="1">
      <c r="C31" s="542" t="str">
        <f>請求書!$C31</f>
        <v/>
      </c>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3" t="str">
        <f>請求書!$AH31</f>
        <v/>
      </c>
      <c r="AI31" s="543"/>
      <c r="AJ31" s="543"/>
      <c r="AK31" s="543"/>
      <c r="AL31" s="543"/>
      <c r="AM31" s="523" t="str">
        <f>請求書!$AM31</f>
        <v/>
      </c>
      <c r="AN31" s="523"/>
      <c r="AO31" s="523"/>
      <c r="AP31" s="523"/>
      <c r="AQ31" s="523"/>
      <c r="AR31" s="524" t="str">
        <f>請求書!$AR31</f>
        <v/>
      </c>
      <c r="AS31" s="524"/>
      <c r="AT31" s="524"/>
      <c r="AU31" s="524"/>
      <c r="AV31" s="524"/>
    </row>
    <row r="32" spans="1:50" s="1" customFormat="1" ht="30" customHeight="1">
      <c r="C32" s="542" t="str">
        <f>請求書!$C32</f>
        <v/>
      </c>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3" t="str">
        <f>請求書!$AH32</f>
        <v/>
      </c>
      <c r="AI32" s="543"/>
      <c r="AJ32" s="543"/>
      <c r="AK32" s="543"/>
      <c r="AL32" s="543"/>
      <c r="AM32" s="523" t="str">
        <f>請求書!$AM32</f>
        <v/>
      </c>
      <c r="AN32" s="523"/>
      <c r="AO32" s="523"/>
      <c r="AP32" s="523"/>
      <c r="AQ32" s="523"/>
      <c r="AR32" s="524" t="str">
        <f>請求書!$AR32</f>
        <v/>
      </c>
      <c r="AS32" s="524"/>
      <c r="AT32" s="524"/>
      <c r="AU32" s="524"/>
      <c r="AV32" s="524"/>
    </row>
    <row r="33" spans="8:97" s="1" customFormat="1" ht="18" customHeight="1">
      <c r="N33" s="98"/>
      <c r="AB33" s="99"/>
      <c r="AH33" s="523" t="s">
        <v>2</v>
      </c>
      <c r="AI33" s="523"/>
      <c r="AJ33" s="523"/>
      <c r="AK33" s="523"/>
      <c r="AL33" s="523"/>
      <c r="AM33" s="523"/>
      <c r="AN33" s="523"/>
      <c r="AO33" s="523"/>
      <c r="AP33" s="523"/>
      <c r="AQ33" s="523"/>
      <c r="AR33" s="524">
        <f>請求書!$AR33</f>
        <v>0</v>
      </c>
      <c r="AS33" s="524"/>
      <c r="AT33" s="524"/>
      <c r="AU33" s="524"/>
      <c r="AV33" s="524"/>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8"/>
      <c r="CL33" s="18"/>
      <c r="CM33" s="18"/>
      <c r="CN33" s="19"/>
      <c r="CO33" s="19"/>
      <c r="CP33" s="19"/>
      <c r="CQ33" s="19"/>
      <c r="CR33" s="19"/>
      <c r="CS33" s="19"/>
    </row>
    <row r="34" spans="8:97" s="1" customFormat="1" ht="18" customHeight="1">
      <c r="N34" s="20"/>
      <c r="AH34" s="523" t="s">
        <v>1</v>
      </c>
      <c r="AI34" s="523"/>
      <c r="AJ34" s="523"/>
      <c r="AK34" s="523"/>
      <c r="AL34" s="523"/>
      <c r="AM34" s="523"/>
      <c r="AN34" s="523"/>
      <c r="AO34" s="523"/>
      <c r="AP34" s="523"/>
      <c r="AQ34" s="523"/>
      <c r="AR34" s="524">
        <f>請求書!$AR34</f>
        <v>0</v>
      </c>
      <c r="AS34" s="524"/>
      <c r="AT34" s="524"/>
      <c r="AU34" s="524"/>
      <c r="AV34" s="524"/>
      <c r="AZ34" s="17"/>
      <c r="BA34" s="537"/>
      <c r="BB34" s="537"/>
      <c r="BC34" s="537"/>
      <c r="BD34" s="537"/>
      <c r="BE34" s="537"/>
      <c r="BF34" s="537"/>
      <c r="BG34" s="537"/>
      <c r="BH34" s="537"/>
      <c r="BI34" s="537"/>
      <c r="BJ34" s="537"/>
      <c r="BK34" s="537"/>
      <c r="BL34" s="537"/>
      <c r="BM34" s="537"/>
      <c r="BN34" s="537"/>
      <c r="BO34" s="537"/>
      <c r="BP34" s="17"/>
      <c r="BQ34" s="17"/>
      <c r="BR34" s="17"/>
      <c r="BS34" s="17"/>
      <c r="BT34" s="17"/>
      <c r="BU34" s="17"/>
      <c r="BV34" s="17"/>
      <c r="BW34" s="17"/>
      <c r="BX34" s="17"/>
      <c r="BY34" s="17"/>
      <c r="BZ34" s="17"/>
      <c r="CA34" s="17"/>
      <c r="CB34" s="17"/>
      <c r="CC34" s="17"/>
      <c r="CD34" s="17"/>
      <c r="CE34" s="17"/>
      <c r="CF34" s="17"/>
      <c r="CG34" s="17"/>
      <c r="CH34" s="17"/>
      <c r="CI34" s="17"/>
      <c r="CJ34" s="17"/>
      <c r="CK34" s="18"/>
      <c r="CL34" s="18"/>
      <c r="CM34" s="18"/>
      <c r="CN34" s="19"/>
      <c r="CO34" s="19"/>
      <c r="CP34" s="19"/>
      <c r="CQ34" s="19"/>
      <c r="CR34" s="19"/>
      <c r="CS34" s="19"/>
    </row>
    <row r="35" spans="8:97" s="1" customFormat="1" ht="18" customHeight="1">
      <c r="N35" s="20"/>
      <c r="AH35" s="523" t="s">
        <v>213</v>
      </c>
      <c r="AI35" s="523"/>
      <c r="AJ35" s="523"/>
      <c r="AK35" s="523"/>
      <c r="AL35" s="523"/>
      <c r="AM35" s="523"/>
      <c r="AN35" s="523"/>
      <c r="AO35" s="523"/>
      <c r="AP35" s="523"/>
      <c r="AQ35" s="523"/>
      <c r="AR35" s="524">
        <f>請求書!$AR35</f>
        <v>0</v>
      </c>
      <c r="AS35" s="524"/>
      <c r="AT35" s="524"/>
      <c r="AU35" s="524"/>
      <c r="AV35" s="524"/>
      <c r="AZ35" s="17"/>
      <c r="BA35" s="537"/>
      <c r="BB35" s="537"/>
      <c r="BC35" s="537"/>
      <c r="BD35" s="537"/>
      <c r="BE35" s="537"/>
      <c r="BF35" s="537"/>
      <c r="BG35" s="537"/>
      <c r="BH35" s="537"/>
      <c r="BI35" s="537"/>
      <c r="BJ35" s="537"/>
      <c r="BK35" s="537"/>
      <c r="BL35" s="537"/>
      <c r="BM35" s="537"/>
      <c r="BN35" s="537"/>
      <c r="BO35" s="537"/>
      <c r="BP35" s="17"/>
      <c r="BQ35" s="17"/>
      <c r="BR35" s="17"/>
      <c r="BS35" s="17"/>
      <c r="BT35" s="17"/>
      <c r="BU35" s="17"/>
      <c r="BV35" s="17"/>
      <c r="BW35" s="17"/>
      <c r="BX35" s="17"/>
      <c r="BY35" s="17"/>
      <c r="BZ35" s="17"/>
      <c r="CA35" s="17"/>
      <c r="CB35" s="17"/>
      <c r="CC35" s="17"/>
      <c r="CD35" s="17"/>
      <c r="CE35" s="17"/>
      <c r="CF35" s="17"/>
      <c r="CG35" s="17"/>
      <c r="CH35" s="17"/>
      <c r="CI35" s="17"/>
      <c r="CJ35" s="17"/>
      <c r="CK35" s="18"/>
      <c r="CL35" s="18"/>
      <c r="CM35" s="18"/>
      <c r="CN35" s="19"/>
      <c r="CO35" s="19"/>
      <c r="CP35" s="19"/>
      <c r="CQ35" s="19"/>
      <c r="CR35" s="19"/>
      <c r="CS35" s="19"/>
    </row>
    <row r="36" spans="8:97" ht="18" customHeight="1">
      <c r="H36" s="1"/>
      <c r="I36" s="1"/>
      <c r="J36" s="1"/>
      <c r="K36" s="1"/>
      <c r="L36" s="1"/>
      <c r="M36" s="1"/>
      <c r="N36" s="20"/>
      <c r="O36" s="1"/>
      <c r="P36" s="1"/>
      <c r="Q36" s="1"/>
      <c r="R36" s="1"/>
      <c r="S36" s="1"/>
      <c r="AH36" s="97"/>
      <c r="AI36" s="97"/>
      <c r="AJ36" s="97"/>
      <c r="AK36" s="97"/>
      <c r="AL36" s="97"/>
      <c r="AM36" s="97"/>
      <c r="AN36" s="97"/>
      <c r="AO36" s="97"/>
      <c r="AP36" s="97"/>
      <c r="AQ36" s="97"/>
      <c r="AR36" s="100"/>
      <c r="AS36" s="100"/>
      <c r="AT36" s="100"/>
      <c r="AU36" s="100"/>
      <c r="AV36" s="100"/>
      <c r="AZ36" s="535"/>
      <c r="BA36" s="535"/>
      <c r="BB36" s="535"/>
      <c r="BC36" s="535"/>
      <c r="BD36" s="535"/>
      <c r="BE36" s="535"/>
      <c r="BF36" s="535"/>
      <c r="BG36" s="535"/>
      <c r="BH36" s="535"/>
      <c r="BI36" s="535"/>
      <c r="BJ36" s="535"/>
      <c r="BK36" s="535"/>
      <c r="BL36" s="535"/>
      <c r="BM36" s="535"/>
      <c r="BN36" s="535"/>
      <c r="BO36" s="535"/>
      <c r="BP36" s="535"/>
      <c r="BQ36" s="535"/>
      <c r="BR36" s="10"/>
      <c r="BS36" s="10"/>
      <c r="BT36" s="10"/>
      <c r="BU36" s="10"/>
      <c r="BV36" s="10"/>
      <c r="BW36" s="10"/>
      <c r="BX36" s="10"/>
      <c r="BY36" s="10"/>
      <c r="BZ36" s="10"/>
      <c r="CA36" s="10"/>
      <c r="CB36" s="10"/>
      <c r="CC36" s="10"/>
      <c r="CD36" s="10"/>
      <c r="CE36" s="10"/>
      <c r="CF36" s="10"/>
      <c r="CG36" s="10"/>
      <c r="CH36" s="10"/>
      <c r="CI36" s="10"/>
      <c r="CJ36" s="10"/>
      <c r="CK36" s="11"/>
      <c r="CL36" s="11"/>
      <c r="CM36" s="11"/>
      <c r="CN36" s="12"/>
      <c r="CO36" s="12"/>
      <c r="CP36" s="12"/>
      <c r="CQ36" s="12"/>
      <c r="CR36" s="12"/>
      <c r="CS36" s="12"/>
    </row>
    <row r="37" spans="8:97" ht="30" customHeight="1" thickBot="1">
      <c r="H37" s="528" t="s">
        <v>207</v>
      </c>
      <c r="I37" s="528"/>
      <c r="J37" s="528"/>
      <c r="K37" s="528"/>
      <c r="L37" s="528"/>
      <c r="M37" s="528"/>
      <c r="N37" s="528"/>
      <c r="O37" s="534">
        <f>請求書!O37</f>
        <v>0</v>
      </c>
      <c r="P37" s="534"/>
      <c r="Q37" s="534"/>
      <c r="R37" s="534"/>
      <c r="S37" s="534"/>
      <c r="T37" s="534"/>
      <c r="U37" s="534"/>
      <c r="V37" s="534"/>
      <c r="W37" s="534"/>
      <c r="X37" s="534"/>
      <c r="Y37" s="534"/>
      <c r="Z37" s="534"/>
      <c r="AA37" s="534"/>
      <c r="AB37" s="534"/>
      <c r="AC37" s="534"/>
      <c r="AD37" s="534"/>
      <c r="AE37" s="534"/>
      <c r="AF37" s="534"/>
      <c r="AG37" s="534"/>
      <c r="AH37" s="534"/>
      <c r="AI37" s="534"/>
      <c r="AJ37" s="534"/>
      <c r="AK37" s="101" t="s">
        <v>199</v>
      </c>
      <c r="AL37" s="102"/>
      <c r="AM37" s="1"/>
      <c r="AN37" s="1"/>
      <c r="AO37" s="1"/>
      <c r="AP37" s="1"/>
      <c r="AZ37" s="535"/>
      <c r="BA37" s="535"/>
      <c r="BB37" s="535"/>
      <c r="BC37" s="535"/>
      <c r="BD37" s="535"/>
      <c r="BE37" s="535"/>
      <c r="BF37" s="535"/>
      <c r="BG37" s="535"/>
      <c r="BH37" s="535"/>
      <c r="BI37" s="535"/>
      <c r="BJ37" s="535"/>
      <c r="BK37" s="535"/>
      <c r="BL37" s="535"/>
      <c r="BM37" s="535"/>
      <c r="BN37" s="535"/>
      <c r="BO37" s="535"/>
      <c r="BP37" s="535"/>
      <c r="BQ37" s="535"/>
      <c r="BR37" s="13"/>
      <c r="BS37" s="13"/>
      <c r="BT37" s="13"/>
      <c r="BU37" s="13"/>
      <c r="BV37" s="13"/>
      <c r="BW37" s="13"/>
      <c r="BX37" s="13"/>
      <c r="BY37" s="13"/>
      <c r="BZ37" s="13"/>
      <c r="CA37" s="13"/>
      <c r="CB37" s="13"/>
      <c r="CC37" s="13"/>
      <c r="CD37" s="13"/>
      <c r="CE37" s="13"/>
      <c r="CF37" s="13"/>
      <c r="CG37" s="13"/>
      <c r="CH37" s="13"/>
      <c r="CI37" s="13"/>
      <c r="CJ37" s="13"/>
      <c r="CK37" s="11"/>
      <c r="CL37" s="11"/>
      <c r="CM37" s="11"/>
      <c r="CN37" s="14"/>
      <c r="CO37" s="14"/>
      <c r="CP37" s="14"/>
      <c r="CQ37" s="14"/>
      <c r="CR37" s="14"/>
      <c r="CS37" s="14"/>
    </row>
    <row r="38" spans="8:97" ht="18" customHeight="1">
      <c r="H38" s="1"/>
      <c r="I38" s="1"/>
      <c r="J38" s="1"/>
      <c r="K38" s="1"/>
      <c r="L38" s="1"/>
      <c r="M38" s="1"/>
      <c r="N38" s="1"/>
      <c r="O38" s="522"/>
      <c r="P38" s="522"/>
      <c r="Q38" s="522"/>
      <c r="R38" s="522"/>
      <c r="S38" s="522"/>
      <c r="T38" s="522"/>
      <c r="U38" s="522"/>
      <c r="V38" s="522"/>
      <c r="W38" s="522"/>
      <c r="X38" s="522"/>
      <c r="Y38" s="522"/>
      <c r="Z38" s="522"/>
      <c r="AA38" s="522"/>
      <c r="AB38" s="522"/>
      <c r="AC38" s="522"/>
      <c r="AD38" s="522"/>
      <c r="AE38" s="522"/>
      <c r="AF38" s="536"/>
      <c r="AG38" s="536"/>
      <c r="AH38" s="536"/>
      <c r="AI38" s="536"/>
      <c r="AJ38" s="103"/>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2"/>
      <c r="CL38" s="23"/>
      <c r="CM38" s="23"/>
      <c r="CN38" s="23"/>
      <c r="CO38" s="23"/>
      <c r="CP38" s="23"/>
      <c r="CQ38" s="23"/>
      <c r="CR38" s="23"/>
      <c r="CS38" s="23"/>
    </row>
    <row r="39" spans="8:97" ht="18" customHeight="1">
      <c r="U39" s="1"/>
      <c r="V39" s="1"/>
      <c r="W39" s="1"/>
      <c r="X39" s="1"/>
      <c r="Y39" s="1"/>
      <c r="Z39" s="1"/>
      <c r="AA39" s="1"/>
      <c r="AB39" s="1"/>
      <c r="AC39" s="1"/>
      <c r="AD39" s="99"/>
      <c r="AJ39" s="99"/>
      <c r="AK39" s="1"/>
      <c r="AL39" s="99"/>
      <c r="AM39" s="24"/>
      <c r="BF39" s="26"/>
      <c r="BK39" s="27"/>
    </row>
    <row r="40" spans="8:97" ht="18" customHeight="1">
      <c r="N40" s="1"/>
      <c r="O40" s="1"/>
      <c r="P40" s="1"/>
      <c r="Q40" s="1"/>
      <c r="R40" s="1"/>
      <c r="S40" s="1"/>
      <c r="T40" s="1"/>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3"/>
      <c r="CL40" s="3"/>
      <c r="CM40" s="3"/>
      <c r="CN40" s="3"/>
      <c r="CO40" s="3"/>
      <c r="CP40" s="3"/>
      <c r="CQ40" s="3"/>
      <c r="CR40" s="3"/>
      <c r="CS40" s="3"/>
    </row>
    <row r="41" spans="8:97" ht="18" customHeight="1">
      <c r="N41" s="20"/>
      <c r="O41" s="1"/>
      <c r="P41" s="1"/>
      <c r="Q41" s="1"/>
      <c r="R41" s="1"/>
      <c r="S41" s="1"/>
      <c r="T41" s="1"/>
      <c r="U41" s="1"/>
      <c r="V41" s="1"/>
      <c r="W41" s="1"/>
      <c r="X41" s="1"/>
      <c r="Y41" s="1"/>
      <c r="Z41" s="1"/>
      <c r="AA41" s="1"/>
      <c r="AB41" s="99"/>
      <c r="AH41" s="99"/>
      <c r="AI41" s="1"/>
      <c r="AJ41" s="99"/>
      <c r="AK41" s="522"/>
      <c r="AL41" s="506"/>
      <c r="AM41" s="506"/>
      <c r="AN41" s="506"/>
      <c r="AO41" s="506"/>
      <c r="AP41" s="506"/>
      <c r="AQ41" s="506"/>
      <c r="AR41" s="506"/>
      <c r="AS41" s="506"/>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1"/>
      <c r="CL41" s="11"/>
      <c r="CM41" s="11"/>
      <c r="CN41" s="12"/>
      <c r="CO41" s="12"/>
      <c r="CP41" s="12"/>
      <c r="CQ41" s="12"/>
      <c r="CR41" s="12"/>
      <c r="CS41" s="12"/>
    </row>
    <row r="42" spans="8:97" ht="18" customHeight="1">
      <c r="S42" s="1"/>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1"/>
      <c r="CL42" s="11"/>
      <c r="CM42" s="11"/>
      <c r="CN42" s="12"/>
      <c r="CO42" s="12"/>
      <c r="CP42" s="12"/>
      <c r="CQ42" s="12"/>
      <c r="CR42" s="12"/>
      <c r="CS42" s="12"/>
    </row>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mergeCells count="76">
    <mergeCell ref="C27:AG27"/>
    <mergeCell ref="AH27:AL27"/>
    <mergeCell ref="AM27:AQ27"/>
    <mergeCell ref="AR27:AV27"/>
    <mergeCell ref="C25:AG25"/>
    <mergeCell ref="AH25:AL25"/>
    <mergeCell ref="AM25:AQ25"/>
    <mergeCell ref="AR25:AV25"/>
    <mergeCell ref="C26:AG26"/>
    <mergeCell ref="AH26:AL26"/>
    <mergeCell ref="AM26:AQ26"/>
    <mergeCell ref="AR26:AV26"/>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AP1:AX1"/>
    <mergeCell ref="AR3:AT3"/>
    <mergeCell ref="A4:AX6"/>
    <mergeCell ref="C8:U10"/>
    <mergeCell ref="V9:X10"/>
    <mergeCell ref="AI2:AX2"/>
    <mergeCell ref="C17:AL17"/>
    <mergeCell ref="A19:AX19"/>
    <mergeCell ref="C21:AG21"/>
    <mergeCell ref="AH21:AL21"/>
    <mergeCell ref="AM21:AQ21"/>
  </mergeCells>
  <phoneticPr fontId="10"/>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35" width="2" customWidth="1"/>
    <col min="36" max="36" width="2.88671875" customWidth="1"/>
    <col min="37" max="40" width="2" customWidth="1"/>
    <col min="41" max="47" width="1.88671875" customWidth="1"/>
    <col min="48" max="48" width="3.33203125" customWidth="1"/>
    <col min="49" max="51" width="1.88671875" customWidth="1"/>
    <col min="52" max="52" width="42.10937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4"/>
      <c r="AJ1" s="54"/>
      <c r="AK1" s="54"/>
      <c r="AL1" s="504" t="s">
        <v>153</v>
      </c>
      <c r="AM1" s="504"/>
      <c r="AN1" s="504"/>
      <c r="AO1" s="504"/>
      <c r="AP1" s="505">
        <f>計算シート!$N$4</f>
        <v>0</v>
      </c>
      <c r="AQ1" s="505"/>
      <c r="AR1" s="505"/>
      <c r="AS1" s="505"/>
      <c r="AT1" s="505"/>
      <c r="AU1" s="505"/>
      <c r="AV1" s="505"/>
      <c r="AW1" s="505"/>
      <c r="AX1" s="505"/>
    </row>
    <row r="2" spans="1:97" ht="18" customHeight="1">
      <c r="AI2" s="519" t="s">
        <v>297</v>
      </c>
      <c r="AJ2" s="519"/>
      <c r="AK2" s="519"/>
      <c r="AL2" s="519"/>
      <c r="AM2" s="519"/>
      <c r="AN2" s="519"/>
      <c r="AO2" s="519"/>
      <c r="AP2" s="519"/>
      <c r="AQ2" s="519"/>
      <c r="AR2" s="519"/>
      <c r="AS2" s="519"/>
      <c r="AT2" s="519"/>
      <c r="AU2" s="519"/>
      <c r="AV2" s="519"/>
      <c r="AW2" s="519"/>
      <c r="AX2" s="519"/>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10"/>
      <c r="CD2" s="10"/>
      <c r="CE2" s="10"/>
      <c r="CF2" s="10"/>
      <c r="CG2" s="10"/>
      <c r="CH2" s="10"/>
      <c r="CI2" s="10"/>
      <c r="CJ2" s="10"/>
      <c r="CK2" s="11"/>
      <c r="CL2" s="11"/>
      <c r="CM2" s="11"/>
      <c r="CN2" s="12"/>
      <c r="CO2" s="12"/>
      <c r="CP2" s="12"/>
      <c r="CQ2" s="12"/>
      <c r="CR2" s="12"/>
      <c r="CS2" s="12"/>
    </row>
    <row r="3" spans="1:97" ht="18" customHeight="1">
      <c r="AR3" s="506"/>
      <c r="AS3" s="506"/>
      <c r="AT3" s="506"/>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10"/>
      <c r="CD3" s="10"/>
      <c r="CE3" s="10"/>
      <c r="CF3" s="10"/>
      <c r="CG3" s="10"/>
      <c r="CH3" s="10"/>
      <c r="CI3" s="10"/>
      <c r="CJ3" s="10"/>
      <c r="CK3" s="11"/>
      <c r="CL3" s="11"/>
      <c r="CM3" s="11"/>
      <c r="CN3" s="12"/>
      <c r="CO3" s="12"/>
      <c r="CP3" s="12"/>
      <c r="CQ3" s="12"/>
      <c r="CR3" s="12"/>
      <c r="CS3" s="12"/>
    </row>
    <row r="4" spans="1:97" ht="6" customHeight="1">
      <c r="A4" s="507" t="s">
        <v>208</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07"/>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row>
    <row r="6" spans="1:97" s="15" customFormat="1" ht="18" customHeight="1">
      <c r="A6" s="507"/>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40" t="str">
        <f>請求書!$C$8</f>
        <v/>
      </c>
      <c r="D8" s="540"/>
      <c r="E8" s="540"/>
      <c r="F8" s="540"/>
      <c r="G8" s="540"/>
      <c r="H8" s="540"/>
      <c r="I8" s="540"/>
      <c r="J8" s="540"/>
      <c r="K8" s="540"/>
      <c r="L8" s="540"/>
      <c r="M8" s="540"/>
      <c r="N8" s="540"/>
      <c r="O8" s="540"/>
      <c r="P8" s="540"/>
      <c r="Q8" s="540"/>
      <c r="R8" s="540"/>
      <c r="S8" s="540"/>
      <c r="T8" s="540"/>
      <c r="U8" s="540"/>
      <c r="AZ8" s="28"/>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1"/>
      <c r="CL8" s="11"/>
      <c r="CM8" s="11"/>
      <c r="CN8" s="12"/>
      <c r="CO8" s="12"/>
      <c r="CP8" s="12"/>
      <c r="CQ8" s="12"/>
      <c r="CR8" s="12"/>
      <c r="CS8" s="12"/>
    </row>
    <row r="9" spans="1:97" ht="18" customHeight="1">
      <c r="C9" s="540"/>
      <c r="D9" s="540"/>
      <c r="E9" s="540"/>
      <c r="F9" s="540"/>
      <c r="G9" s="540"/>
      <c r="H9" s="540"/>
      <c r="I9" s="540"/>
      <c r="J9" s="540"/>
      <c r="K9" s="540"/>
      <c r="L9" s="540"/>
      <c r="M9" s="540"/>
      <c r="N9" s="540"/>
      <c r="O9" s="540"/>
      <c r="P9" s="540"/>
      <c r="Q9" s="540"/>
      <c r="R9" s="540"/>
      <c r="S9" s="540"/>
      <c r="T9" s="540"/>
      <c r="U9" s="540"/>
      <c r="V9" s="520" t="str">
        <f>請求書!$V$9</f>
        <v>様</v>
      </c>
      <c r="W9" s="520"/>
      <c r="X9" s="520"/>
      <c r="Y9" s="40"/>
      <c r="Z9" s="40"/>
      <c r="AA9" s="1"/>
      <c r="AB9" s="1"/>
      <c r="AC9" s="1"/>
      <c r="AD9" s="1"/>
      <c r="AE9" s="1"/>
      <c r="AF9" s="1"/>
      <c r="AG9" s="1"/>
      <c r="AH9" s="1"/>
      <c r="AI9" s="1"/>
      <c r="AJ9" s="1"/>
      <c r="AK9" s="1"/>
      <c r="AL9" s="1"/>
      <c r="AM9" s="1"/>
      <c r="AN9" s="1"/>
      <c r="AZ9" s="28"/>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1"/>
      <c r="CL9" s="11"/>
      <c r="CM9" s="11"/>
      <c r="CN9" s="12"/>
      <c r="CO9" s="12"/>
      <c r="CP9" s="12"/>
      <c r="CQ9" s="12"/>
      <c r="CR9" s="12"/>
      <c r="CS9" s="12"/>
    </row>
    <row r="10" spans="1:97" ht="18" customHeight="1" thickBot="1">
      <c r="C10" s="541"/>
      <c r="D10" s="541"/>
      <c r="E10" s="541"/>
      <c r="F10" s="541"/>
      <c r="G10" s="541"/>
      <c r="H10" s="541"/>
      <c r="I10" s="541"/>
      <c r="J10" s="541"/>
      <c r="K10" s="541"/>
      <c r="L10" s="541"/>
      <c r="M10" s="541"/>
      <c r="N10" s="541"/>
      <c r="O10" s="541"/>
      <c r="P10" s="541"/>
      <c r="Q10" s="541"/>
      <c r="R10" s="541"/>
      <c r="S10" s="541"/>
      <c r="T10" s="541"/>
      <c r="U10" s="541"/>
      <c r="V10" s="521"/>
      <c r="W10" s="521"/>
      <c r="X10" s="521"/>
      <c r="Y10" s="116"/>
      <c r="Z10" s="40"/>
      <c r="AA10" s="1"/>
      <c r="AB10" s="1"/>
      <c r="AC10" s="1"/>
      <c r="AD10" s="1"/>
      <c r="AE10" s="1"/>
      <c r="AF10" s="1"/>
      <c r="AG10" s="1"/>
      <c r="AH10" s="1"/>
      <c r="AI10" s="1"/>
      <c r="AJ10" s="1"/>
      <c r="AK10" s="1"/>
      <c r="AL10" s="1"/>
      <c r="AM10" s="1"/>
      <c r="AN10" s="1"/>
      <c r="AZ10" s="28"/>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1"/>
      <c r="CL10" s="11"/>
      <c r="CM10" s="11"/>
      <c r="CN10" s="12"/>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1"/>
      <c r="CL11" s="11"/>
      <c r="CM11" s="11"/>
      <c r="CN11" s="14"/>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14"/>
      <c r="AB12" s="515"/>
      <c r="AC12" s="515"/>
      <c r="AD12" s="515"/>
      <c r="AE12" s="515"/>
      <c r="AF12" s="515"/>
      <c r="AG12" s="515"/>
      <c r="AH12" s="515"/>
      <c r="AI12" s="515"/>
      <c r="AJ12" s="515"/>
      <c r="AK12" s="515"/>
      <c r="AL12" s="515"/>
      <c r="AM12" s="515"/>
      <c r="AN12" s="515"/>
      <c r="AO12" s="515"/>
      <c r="AP12" s="515"/>
      <c r="AQ12" s="515"/>
      <c r="AR12" s="515"/>
      <c r="AS12" s="515"/>
      <c r="AT12" s="515"/>
      <c r="AU12" s="515"/>
      <c r="AV12" s="515"/>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1"/>
      <c r="CL12" s="11"/>
      <c r="CM12" s="11"/>
      <c r="CN12" s="14"/>
      <c r="CO12" s="14"/>
      <c r="CP12" s="14"/>
      <c r="CQ12" s="14"/>
      <c r="CR12" s="14"/>
      <c r="CS12" s="14"/>
    </row>
    <row r="13" spans="1:97" ht="18" customHeight="1">
      <c r="A13" s="1"/>
      <c r="B13" s="1"/>
      <c r="N13" s="1"/>
      <c r="O13" s="1"/>
      <c r="P13" s="1"/>
      <c r="Q13" s="1"/>
      <c r="R13" s="1"/>
      <c r="S13" s="1"/>
      <c r="T13" s="36"/>
      <c r="U13" s="36"/>
      <c r="V13" s="36"/>
      <c r="W13" s="36"/>
      <c r="X13" s="36"/>
      <c r="Y13" s="36"/>
      <c r="Z13" s="36"/>
      <c r="AA13" s="516"/>
      <c r="AB13" s="517"/>
      <c r="AC13" s="517"/>
      <c r="AD13" s="517"/>
      <c r="AE13" s="517"/>
      <c r="AF13" s="517"/>
      <c r="AG13" s="517"/>
      <c r="AH13" s="517"/>
      <c r="AI13" s="517"/>
      <c r="AJ13" s="517"/>
      <c r="AK13" s="517"/>
      <c r="AL13" s="517"/>
      <c r="AM13" s="517"/>
      <c r="AN13" s="517"/>
      <c r="AO13" s="517"/>
      <c r="AP13" s="517"/>
      <c r="AQ13" s="517"/>
      <c r="AR13" s="517"/>
      <c r="AS13" s="517"/>
      <c r="AT13" s="517"/>
      <c r="AU13" s="517"/>
      <c r="AV13" s="517"/>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1"/>
      <c r="CL13" s="11"/>
      <c r="CM13" s="11"/>
      <c r="CN13" s="12"/>
      <c r="CO13" s="12"/>
      <c r="CP13" s="12"/>
      <c r="CQ13" s="12"/>
      <c r="CR13" s="12"/>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6"/>
      <c r="BA14" s="16"/>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1"/>
      <c r="CL14" s="11"/>
      <c r="CM14" s="11"/>
      <c r="CN14" s="12"/>
      <c r="CO14" s="12"/>
      <c r="CP14" s="12"/>
      <c r="CQ14" s="12"/>
      <c r="CR14" s="12"/>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50" ht="18" customHeight="1">
      <c r="A17" s="1"/>
      <c r="B17" s="1"/>
      <c r="C17" s="538" t="s">
        <v>209</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row>
    <row r="18" spans="1:50" ht="18" customHeight="1">
      <c r="A18" s="1"/>
      <c r="B18" s="1"/>
    </row>
    <row r="19" spans="1:50" ht="18" customHeight="1">
      <c r="A19" s="528" t="s">
        <v>193</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row>
    <row r="20" spans="1:50" ht="18" customHeight="1">
      <c r="A20" s="1"/>
      <c r="B20" s="1"/>
    </row>
    <row r="21" spans="1:50" s="1" customFormat="1" ht="18" customHeight="1">
      <c r="C21" s="518" t="s">
        <v>194</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t="s">
        <v>195</v>
      </c>
      <c r="AI21" s="518"/>
      <c r="AJ21" s="518"/>
      <c r="AK21" s="518"/>
      <c r="AL21" s="518"/>
      <c r="AM21" s="518" t="s">
        <v>196</v>
      </c>
      <c r="AN21" s="518"/>
      <c r="AO21" s="518"/>
      <c r="AP21" s="518"/>
      <c r="AQ21" s="518"/>
      <c r="AR21" s="518" t="s">
        <v>197</v>
      </c>
      <c r="AS21" s="518"/>
      <c r="AT21" s="518"/>
      <c r="AU21" s="518"/>
      <c r="AV21" s="518"/>
    </row>
    <row r="22" spans="1:50" s="1" customFormat="1" ht="30" customHeight="1">
      <c r="C22" s="542" t="str">
        <f>請求書!$C22</f>
        <v xml:space="preserve">送 料   </v>
      </c>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3">
        <f>請求書!$AH22</f>
        <v>0</v>
      </c>
      <c r="AI22" s="543"/>
      <c r="AJ22" s="543"/>
      <c r="AK22" s="543"/>
      <c r="AL22" s="543"/>
      <c r="AM22" s="523">
        <f>請求書!$AM22</f>
        <v>1</v>
      </c>
      <c r="AN22" s="523"/>
      <c r="AO22" s="523"/>
      <c r="AP22" s="523"/>
      <c r="AQ22" s="523"/>
      <c r="AR22" s="524">
        <f>請求書!$AR22</f>
        <v>0</v>
      </c>
      <c r="AS22" s="524"/>
      <c r="AT22" s="524"/>
      <c r="AU22" s="524"/>
      <c r="AV22" s="524"/>
    </row>
    <row r="23" spans="1:50" s="1" customFormat="1" ht="30" customHeight="1">
      <c r="C23" s="542" t="str">
        <f>請求書!$C23</f>
        <v>以下余白　</v>
      </c>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3" t="str">
        <f>請求書!$AH23</f>
        <v xml:space="preserve"> </v>
      </c>
      <c r="AI23" s="543"/>
      <c r="AJ23" s="543"/>
      <c r="AK23" s="543"/>
      <c r="AL23" s="543"/>
      <c r="AM23" s="523" t="str">
        <f>請求書!$AM23</f>
        <v xml:space="preserve"> </v>
      </c>
      <c r="AN23" s="523"/>
      <c r="AO23" s="523"/>
      <c r="AP23" s="523"/>
      <c r="AQ23" s="523"/>
      <c r="AR23" s="524" t="str">
        <f>請求書!$AR23</f>
        <v/>
      </c>
      <c r="AS23" s="524"/>
      <c r="AT23" s="524"/>
      <c r="AU23" s="524"/>
      <c r="AV23" s="524"/>
    </row>
    <row r="24" spans="1:50" s="1" customFormat="1" ht="30" customHeight="1">
      <c r="C24" s="542" t="str">
        <f>請求書!$C24</f>
        <v/>
      </c>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3" t="str">
        <f>請求書!$AH24</f>
        <v/>
      </c>
      <c r="AI24" s="543"/>
      <c r="AJ24" s="543"/>
      <c r="AK24" s="543"/>
      <c r="AL24" s="543"/>
      <c r="AM24" s="523" t="str">
        <f>請求書!$AM24</f>
        <v/>
      </c>
      <c r="AN24" s="523"/>
      <c r="AO24" s="523"/>
      <c r="AP24" s="523"/>
      <c r="AQ24" s="523"/>
      <c r="AR24" s="524" t="str">
        <f>請求書!$AR24</f>
        <v/>
      </c>
      <c r="AS24" s="524"/>
      <c r="AT24" s="524"/>
      <c r="AU24" s="524"/>
      <c r="AV24" s="524"/>
    </row>
    <row r="25" spans="1:50" s="1" customFormat="1" ht="30" customHeight="1">
      <c r="C25" s="542" t="str">
        <f>請求書!$C25</f>
        <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3" t="str">
        <f>請求書!$AH25</f>
        <v/>
      </c>
      <c r="AI25" s="543"/>
      <c r="AJ25" s="543"/>
      <c r="AK25" s="543"/>
      <c r="AL25" s="543"/>
      <c r="AM25" s="523" t="str">
        <f>請求書!$AM25</f>
        <v/>
      </c>
      <c r="AN25" s="523"/>
      <c r="AO25" s="523"/>
      <c r="AP25" s="523"/>
      <c r="AQ25" s="523"/>
      <c r="AR25" s="524" t="str">
        <f>請求書!$AR25</f>
        <v/>
      </c>
      <c r="AS25" s="524"/>
      <c r="AT25" s="524"/>
      <c r="AU25" s="524"/>
      <c r="AV25" s="524"/>
    </row>
    <row r="26" spans="1:50" s="1" customFormat="1" ht="30" customHeight="1">
      <c r="C26" s="542" t="str">
        <f>請求書!$C26</f>
        <v/>
      </c>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3" t="str">
        <f>請求書!$AH26</f>
        <v/>
      </c>
      <c r="AI26" s="543"/>
      <c r="AJ26" s="543"/>
      <c r="AK26" s="543"/>
      <c r="AL26" s="543"/>
      <c r="AM26" s="523" t="str">
        <f>請求書!$AM26</f>
        <v/>
      </c>
      <c r="AN26" s="523"/>
      <c r="AO26" s="523"/>
      <c r="AP26" s="523"/>
      <c r="AQ26" s="523"/>
      <c r="AR26" s="524" t="str">
        <f>請求書!$AR26</f>
        <v/>
      </c>
      <c r="AS26" s="524"/>
      <c r="AT26" s="524"/>
      <c r="AU26" s="524"/>
      <c r="AV26" s="524"/>
    </row>
    <row r="27" spans="1:50" s="1" customFormat="1" ht="30" customHeight="1">
      <c r="C27" s="542" t="str">
        <f>請求書!$C27</f>
        <v/>
      </c>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3" t="str">
        <f>請求書!$AH27</f>
        <v/>
      </c>
      <c r="AI27" s="543"/>
      <c r="AJ27" s="543"/>
      <c r="AK27" s="543"/>
      <c r="AL27" s="543"/>
      <c r="AM27" s="523" t="str">
        <f>請求書!$AM27</f>
        <v/>
      </c>
      <c r="AN27" s="523"/>
      <c r="AO27" s="523"/>
      <c r="AP27" s="523"/>
      <c r="AQ27" s="523"/>
      <c r="AR27" s="524" t="str">
        <f>請求書!$AR27</f>
        <v/>
      </c>
      <c r="AS27" s="524"/>
      <c r="AT27" s="524"/>
      <c r="AU27" s="524"/>
      <c r="AV27" s="524"/>
    </row>
    <row r="28" spans="1:50" s="1" customFormat="1" ht="30" customHeight="1">
      <c r="C28" s="542" t="str">
        <f>請求書!$C28</f>
        <v/>
      </c>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3" t="str">
        <f>請求書!$AH28</f>
        <v/>
      </c>
      <c r="AI28" s="543"/>
      <c r="AJ28" s="543"/>
      <c r="AK28" s="543"/>
      <c r="AL28" s="543"/>
      <c r="AM28" s="523" t="str">
        <f>請求書!$AM28</f>
        <v/>
      </c>
      <c r="AN28" s="523"/>
      <c r="AO28" s="523"/>
      <c r="AP28" s="523"/>
      <c r="AQ28" s="523"/>
      <c r="AR28" s="524" t="str">
        <f>請求書!$AR28</f>
        <v/>
      </c>
      <c r="AS28" s="524"/>
      <c r="AT28" s="524"/>
      <c r="AU28" s="524"/>
      <c r="AV28" s="524"/>
    </row>
    <row r="29" spans="1:50" s="1" customFormat="1" ht="30" customHeight="1">
      <c r="C29" s="542" t="str">
        <f>請求書!$C29</f>
        <v/>
      </c>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3" t="str">
        <f>請求書!$AH29</f>
        <v/>
      </c>
      <c r="AI29" s="543"/>
      <c r="AJ29" s="543"/>
      <c r="AK29" s="543"/>
      <c r="AL29" s="543"/>
      <c r="AM29" s="523" t="str">
        <f>請求書!$AM29</f>
        <v/>
      </c>
      <c r="AN29" s="523"/>
      <c r="AO29" s="523"/>
      <c r="AP29" s="523"/>
      <c r="AQ29" s="523"/>
      <c r="AR29" s="524" t="str">
        <f>請求書!$AR29</f>
        <v/>
      </c>
      <c r="AS29" s="524"/>
      <c r="AT29" s="524"/>
      <c r="AU29" s="524"/>
      <c r="AV29" s="524"/>
    </row>
    <row r="30" spans="1:50" s="1" customFormat="1" ht="30" customHeight="1">
      <c r="C30" s="542" t="str">
        <f>請求書!$C30</f>
        <v/>
      </c>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3" t="str">
        <f>請求書!$AH30</f>
        <v/>
      </c>
      <c r="AI30" s="543"/>
      <c r="AJ30" s="543"/>
      <c r="AK30" s="543"/>
      <c r="AL30" s="543"/>
      <c r="AM30" s="523" t="str">
        <f>請求書!$AM30</f>
        <v/>
      </c>
      <c r="AN30" s="523"/>
      <c r="AO30" s="523"/>
      <c r="AP30" s="523"/>
      <c r="AQ30" s="523"/>
      <c r="AR30" s="524" t="str">
        <f>請求書!$AR30</f>
        <v/>
      </c>
      <c r="AS30" s="524"/>
      <c r="AT30" s="524"/>
      <c r="AU30" s="524"/>
      <c r="AV30" s="524"/>
    </row>
    <row r="31" spans="1:50" s="1" customFormat="1" ht="30" customHeight="1">
      <c r="C31" s="542" t="str">
        <f>請求書!$C31</f>
        <v/>
      </c>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3" t="str">
        <f>請求書!$AH31</f>
        <v/>
      </c>
      <c r="AI31" s="543"/>
      <c r="AJ31" s="543"/>
      <c r="AK31" s="543"/>
      <c r="AL31" s="543"/>
      <c r="AM31" s="523" t="str">
        <f>請求書!$AM31</f>
        <v/>
      </c>
      <c r="AN31" s="523"/>
      <c r="AO31" s="523"/>
      <c r="AP31" s="523"/>
      <c r="AQ31" s="523"/>
      <c r="AR31" s="524" t="str">
        <f>請求書!$AR31</f>
        <v/>
      </c>
      <c r="AS31" s="524"/>
      <c r="AT31" s="524"/>
      <c r="AU31" s="524"/>
      <c r="AV31" s="524"/>
    </row>
    <row r="32" spans="1:50" s="1" customFormat="1" ht="30" customHeight="1">
      <c r="C32" s="542" t="str">
        <f>請求書!$C32</f>
        <v/>
      </c>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3" t="str">
        <f>請求書!$AH32</f>
        <v/>
      </c>
      <c r="AI32" s="543"/>
      <c r="AJ32" s="543"/>
      <c r="AK32" s="543"/>
      <c r="AL32" s="543"/>
      <c r="AM32" s="523" t="str">
        <f>請求書!$AM32</f>
        <v/>
      </c>
      <c r="AN32" s="523"/>
      <c r="AO32" s="523"/>
      <c r="AP32" s="523"/>
      <c r="AQ32" s="523"/>
      <c r="AR32" s="524" t="str">
        <f>請求書!$AR32</f>
        <v/>
      </c>
      <c r="AS32" s="524"/>
      <c r="AT32" s="524"/>
      <c r="AU32" s="524"/>
      <c r="AV32" s="524"/>
    </row>
    <row r="33" spans="8:97" s="1" customFormat="1" ht="18" customHeight="1">
      <c r="N33" s="98"/>
      <c r="AB33" s="99"/>
      <c r="AH33" s="523" t="s">
        <v>2</v>
      </c>
      <c r="AI33" s="523"/>
      <c r="AJ33" s="523"/>
      <c r="AK33" s="523"/>
      <c r="AL33" s="523"/>
      <c r="AM33" s="523"/>
      <c r="AN33" s="523"/>
      <c r="AO33" s="523"/>
      <c r="AP33" s="523"/>
      <c r="AQ33" s="523"/>
      <c r="AR33" s="524">
        <f>請求書!$AR33</f>
        <v>0</v>
      </c>
      <c r="AS33" s="524"/>
      <c r="AT33" s="524"/>
      <c r="AU33" s="524"/>
      <c r="AV33" s="524"/>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8"/>
      <c r="CL33" s="18"/>
      <c r="CM33" s="18"/>
      <c r="CN33" s="19"/>
      <c r="CO33" s="19"/>
      <c r="CP33" s="19"/>
      <c r="CQ33" s="19"/>
      <c r="CR33" s="19"/>
      <c r="CS33" s="19"/>
    </row>
    <row r="34" spans="8:97" s="1" customFormat="1" ht="18" customHeight="1">
      <c r="N34" s="20"/>
      <c r="AH34" s="523" t="s">
        <v>1</v>
      </c>
      <c r="AI34" s="523"/>
      <c r="AJ34" s="523"/>
      <c r="AK34" s="523"/>
      <c r="AL34" s="523"/>
      <c r="AM34" s="523"/>
      <c r="AN34" s="523"/>
      <c r="AO34" s="523"/>
      <c r="AP34" s="523"/>
      <c r="AQ34" s="523"/>
      <c r="AR34" s="524">
        <f>請求書!$AR34</f>
        <v>0</v>
      </c>
      <c r="AS34" s="524"/>
      <c r="AT34" s="524"/>
      <c r="AU34" s="524"/>
      <c r="AV34" s="524"/>
      <c r="AZ34" s="17"/>
      <c r="BA34" s="537"/>
      <c r="BB34" s="537"/>
      <c r="BC34" s="537"/>
      <c r="BD34" s="537"/>
      <c r="BE34" s="537"/>
      <c r="BF34" s="537"/>
      <c r="BG34" s="537"/>
      <c r="BH34" s="537"/>
      <c r="BI34" s="537"/>
      <c r="BJ34" s="537"/>
      <c r="BK34" s="537"/>
      <c r="BL34" s="537"/>
      <c r="BM34" s="537"/>
      <c r="BN34" s="537"/>
      <c r="BO34" s="537"/>
      <c r="BP34" s="17"/>
      <c r="BQ34" s="17"/>
      <c r="BR34" s="17"/>
      <c r="BS34" s="17"/>
      <c r="BT34" s="17"/>
      <c r="BU34" s="17"/>
      <c r="BV34" s="17"/>
      <c r="BW34" s="17"/>
      <c r="BX34" s="17"/>
      <c r="BY34" s="17"/>
      <c r="BZ34" s="17"/>
      <c r="CA34" s="17"/>
      <c r="CB34" s="17"/>
      <c r="CC34" s="17"/>
      <c r="CD34" s="17"/>
      <c r="CE34" s="17"/>
      <c r="CF34" s="17"/>
      <c r="CG34" s="17"/>
      <c r="CH34" s="17"/>
      <c r="CI34" s="17"/>
      <c r="CJ34" s="17"/>
      <c r="CK34" s="18"/>
      <c r="CL34" s="18"/>
      <c r="CM34" s="18"/>
      <c r="CN34" s="19"/>
      <c r="CO34" s="19"/>
      <c r="CP34" s="19"/>
      <c r="CQ34" s="19"/>
      <c r="CR34" s="19"/>
      <c r="CS34" s="19"/>
    </row>
    <row r="35" spans="8:97" s="1" customFormat="1" ht="18" customHeight="1">
      <c r="N35" s="20"/>
      <c r="AH35" s="523" t="s">
        <v>213</v>
      </c>
      <c r="AI35" s="523"/>
      <c r="AJ35" s="523"/>
      <c r="AK35" s="523"/>
      <c r="AL35" s="523"/>
      <c r="AM35" s="523"/>
      <c r="AN35" s="523"/>
      <c r="AO35" s="523"/>
      <c r="AP35" s="523"/>
      <c r="AQ35" s="523"/>
      <c r="AR35" s="524">
        <f>請求書!$AR35</f>
        <v>0</v>
      </c>
      <c r="AS35" s="524"/>
      <c r="AT35" s="524"/>
      <c r="AU35" s="524"/>
      <c r="AV35" s="524"/>
      <c r="AZ35" s="17"/>
      <c r="BA35" s="537"/>
      <c r="BB35" s="537"/>
      <c r="BC35" s="537"/>
      <c r="BD35" s="537"/>
      <c r="BE35" s="537"/>
      <c r="BF35" s="537"/>
      <c r="BG35" s="537"/>
      <c r="BH35" s="537"/>
      <c r="BI35" s="537"/>
      <c r="BJ35" s="537"/>
      <c r="BK35" s="537"/>
      <c r="BL35" s="537"/>
      <c r="BM35" s="537"/>
      <c r="BN35" s="537"/>
      <c r="BO35" s="537"/>
      <c r="BP35" s="17"/>
      <c r="BQ35" s="17"/>
      <c r="BR35" s="17"/>
      <c r="BS35" s="17"/>
      <c r="BT35" s="17"/>
      <c r="BU35" s="17"/>
      <c r="BV35" s="17"/>
      <c r="BW35" s="17"/>
      <c r="BX35" s="17"/>
      <c r="BY35" s="17"/>
      <c r="BZ35" s="17"/>
      <c r="CA35" s="17"/>
      <c r="CB35" s="17"/>
      <c r="CC35" s="17"/>
      <c r="CD35" s="17"/>
      <c r="CE35" s="17"/>
      <c r="CF35" s="17"/>
      <c r="CG35" s="17"/>
      <c r="CH35" s="17"/>
      <c r="CI35" s="17"/>
      <c r="CJ35" s="17"/>
      <c r="CK35" s="18"/>
      <c r="CL35" s="18"/>
      <c r="CM35" s="18"/>
      <c r="CN35" s="19"/>
      <c r="CO35" s="19"/>
      <c r="CP35" s="19"/>
      <c r="CQ35" s="19"/>
      <c r="CR35" s="19"/>
      <c r="CS35" s="19"/>
    </row>
    <row r="36" spans="8:97" ht="18" customHeight="1">
      <c r="H36" s="1"/>
      <c r="I36" s="1"/>
      <c r="J36" s="1"/>
      <c r="K36" s="1"/>
      <c r="L36" s="1"/>
      <c r="M36" s="1"/>
      <c r="N36" s="20"/>
      <c r="O36" s="1"/>
      <c r="P36" s="1"/>
      <c r="Q36" s="1"/>
      <c r="R36" s="1"/>
      <c r="S36" s="1"/>
      <c r="AH36" s="97"/>
      <c r="AI36" s="97"/>
      <c r="AJ36" s="97"/>
      <c r="AK36" s="97"/>
      <c r="AL36" s="97"/>
      <c r="AM36" s="97"/>
      <c r="AN36" s="97"/>
      <c r="AO36" s="97"/>
      <c r="AP36" s="97"/>
      <c r="AQ36" s="97"/>
      <c r="AR36" s="100"/>
      <c r="AS36" s="100"/>
      <c r="AT36" s="100"/>
      <c r="AU36" s="100"/>
      <c r="AV36" s="100"/>
      <c r="AZ36" s="535"/>
      <c r="BA36" s="535"/>
      <c r="BB36" s="535"/>
      <c r="BC36" s="535"/>
      <c r="BD36" s="535"/>
      <c r="BE36" s="535"/>
      <c r="BF36" s="535"/>
      <c r="BG36" s="535"/>
      <c r="BH36" s="535"/>
      <c r="BI36" s="535"/>
      <c r="BJ36" s="535"/>
      <c r="BK36" s="535"/>
      <c r="BL36" s="535"/>
      <c r="BM36" s="535"/>
      <c r="BN36" s="535"/>
      <c r="BO36" s="535"/>
      <c r="BP36" s="535"/>
      <c r="BQ36" s="535"/>
      <c r="BR36" s="10"/>
      <c r="BS36" s="10"/>
      <c r="BT36" s="10"/>
      <c r="BU36" s="10"/>
      <c r="BV36" s="10"/>
      <c r="BW36" s="10"/>
      <c r="BX36" s="10"/>
      <c r="BY36" s="10"/>
      <c r="BZ36" s="10"/>
      <c r="CA36" s="10"/>
      <c r="CB36" s="10"/>
      <c r="CC36" s="10"/>
      <c r="CD36" s="10"/>
      <c r="CE36" s="10"/>
      <c r="CF36" s="10"/>
      <c r="CG36" s="10"/>
      <c r="CH36" s="10"/>
      <c r="CI36" s="10"/>
      <c r="CJ36" s="10"/>
      <c r="CK36" s="11"/>
      <c r="CL36" s="11"/>
      <c r="CM36" s="11"/>
      <c r="CN36" s="12"/>
      <c r="CO36" s="12"/>
      <c r="CP36" s="12"/>
      <c r="CQ36" s="12"/>
      <c r="CR36" s="12"/>
      <c r="CS36" s="12"/>
    </row>
    <row r="37" spans="8:97" ht="30" customHeight="1" thickBot="1">
      <c r="H37" s="528" t="s">
        <v>207</v>
      </c>
      <c r="I37" s="528"/>
      <c r="J37" s="528"/>
      <c r="K37" s="528"/>
      <c r="L37" s="528"/>
      <c r="M37" s="528"/>
      <c r="N37" s="528"/>
      <c r="O37" s="534">
        <f>請求書!O37</f>
        <v>0</v>
      </c>
      <c r="P37" s="534"/>
      <c r="Q37" s="534"/>
      <c r="R37" s="534"/>
      <c r="S37" s="534"/>
      <c r="T37" s="534"/>
      <c r="U37" s="534"/>
      <c r="V37" s="534"/>
      <c r="W37" s="534"/>
      <c r="X37" s="534"/>
      <c r="Y37" s="534"/>
      <c r="Z37" s="534"/>
      <c r="AA37" s="534"/>
      <c r="AB37" s="534"/>
      <c r="AC37" s="534"/>
      <c r="AD37" s="534"/>
      <c r="AE37" s="534"/>
      <c r="AF37" s="534"/>
      <c r="AG37" s="534"/>
      <c r="AH37" s="534"/>
      <c r="AI37" s="534"/>
      <c r="AJ37" s="534"/>
      <c r="AK37" s="101" t="s">
        <v>199</v>
      </c>
      <c r="AL37" s="102"/>
      <c r="AM37" s="1"/>
      <c r="AN37" s="1"/>
      <c r="AO37" s="1"/>
      <c r="AP37" s="1"/>
      <c r="AZ37" s="535"/>
      <c r="BA37" s="535"/>
      <c r="BB37" s="535"/>
      <c r="BC37" s="535"/>
      <c r="BD37" s="535"/>
      <c r="BE37" s="535"/>
      <c r="BF37" s="535"/>
      <c r="BG37" s="535"/>
      <c r="BH37" s="535"/>
      <c r="BI37" s="535"/>
      <c r="BJ37" s="535"/>
      <c r="BK37" s="535"/>
      <c r="BL37" s="535"/>
      <c r="BM37" s="535"/>
      <c r="BN37" s="535"/>
      <c r="BO37" s="535"/>
      <c r="BP37" s="535"/>
      <c r="BQ37" s="535"/>
      <c r="BR37" s="13"/>
      <c r="BS37" s="13"/>
      <c r="BT37" s="13"/>
      <c r="BU37" s="13"/>
      <c r="BV37" s="13"/>
      <c r="BW37" s="13"/>
      <c r="BX37" s="13"/>
      <c r="BY37" s="13"/>
      <c r="BZ37" s="13"/>
      <c r="CA37" s="13"/>
      <c r="CB37" s="13"/>
      <c r="CC37" s="13"/>
      <c r="CD37" s="13"/>
      <c r="CE37" s="13"/>
      <c r="CF37" s="13"/>
      <c r="CG37" s="13"/>
      <c r="CH37" s="13"/>
      <c r="CI37" s="13"/>
      <c r="CJ37" s="13"/>
      <c r="CK37" s="11"/>
      <c r="CL37" s="11"/>
      <c r="CM37" s="11"/>
      <c r="CN37" s="14"/>
      <c r="CO37" s="14"/>
      <c r="CP37" s="14"/>
      <c r="CQ37" s="14"/>
      <c r="CR37" s="14"/>
      <c r="CS37" s="14"/>
    </row>
    <row r="38" spans="8:97" ht="18" customHeight="1">
      <c r="H38" s="1"/>
      <c r="I38" s="1"/>
      <c r="J38" s="1"/>
      <c r="K38" s="1"/>
      <c r="L38" s="1"/>
      <c r="M38" s="1"/>
      <c r="N38" s="1"/>
      <c r="O38" s="522"/>
      <c r="P38" s="522"/>
      <c r="Q38" s="522"/>
      <c r="R38" s="522"/>
      <c r="S38" s="522"/>
      <c r="T38" s="522"/>
      <c r="U38" s="522"/>
      <c r="V38" s="522"/>
      <c r="W38" s="522"/>
      <c r="X38" s="522"/>
      <c r="Y38" s="522"/>
      <c r="Z38" s="522"/>
      <c r="AA38" s="522"/>
      <c r="AB38" s="522"/>
      <c r="AC38" s="522"/>
      <c r="AD38" s="522"/>
      <c r="AE38" s="522"/>
      <c r="AF38" s="536"/>
      <c r="AG38" s="536"/>
      <c r="AH38" s="536"/>
      <c r="AI38" s="536"/>
      <c r="AJ38" s="10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1"/>
      <c r="CL38" s="11"/>
      <c r="CM38" s="11"/>
      <c r="CN38" s="14"/>
      <c r="CO38" s="14"/>
      <c r="CP38" s="14"/>
      <c r="CQ38" s="14"/>
      <c r="CR38" s="14"/>
      <c r="CS38" s="14"/>
    </row>
    <row r="39" spans="8:97" ht="18" customHeight="1">
      <c r="U39" s="1"/>
      <c r="V39" s="1"/>
      <c r="W39" s="1"/>
      <c r="X39" s="1"/>
      <c r="Y39" s="1"/>
      <c r="Z39" s="1"/>
      <c r="AA39" s="1"/>
      <c r="AB39" s="1"/>
      <c r="AC39" s="1"/>
      <c r="AD39" s="99"/>
      <c r="AJ39" s="99"/>
      <c r="AK39" s="1"/>
      <c r="AL39" s="99"/>
      <c r="AM39" s="24"/>
      <c r="BF39" s="26"/>
      <c r="BK39" s="27"/>
    </row>
    <row r="40" spans="8:97" ht="18" customHeight="1">
      <c r="N40" s="1"/>
      <c r="O40" s="1"/>
      <c r="P40" s="1"/>
      <c r="Q40" s="1"/>
      <c r="R40" s="1"/>
      <c r="S40" s="1"/>
      <c r="T40" s="1"/>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3"/>
      <c r="CL40" s="3"/>
      <c r="CM40" s="3"/>
      <c r="CN40" s="3"/>
      <c r="CO40" s="3"/>
      <c r="CP40" s="3"/>
      <c r="CQ40" s="3"/>
      <c r="CR40" s="3"/>
      <c r="CS40" s="3"/>
    </row>
    <row r="41" spans="8:97" ht="18" customHeight="1">
      <c r="N41" s="20"/>
      <c r="O41" s="1"/>
      <c r="P41" s="1"/>
      <c r="Q41" s="1"/>
      <c r="R41" s="1"/>
      <c r="S41" s="1"/>
      <c r="T41" s="1"/>
      <c r="U41" s="1"/>
      <c r="V41" s="1"/>
      <c r="W41" s="1"/>
      <c r="X41" s="1"/>
      <c r="Y41" s="1"/>
      <c r="Z41" s="1"/>
      <c r="AA41" s="1"/>
      <c r="AB41" s="99"/>
      <c r="AH41" s="99"/>
      <c r="AI41" s="1"/>
      <c r="AJ41" s="99"/>
      <c r="AK41" s="522"/>
      <c r="AL41" s="506"/>
      <c r="AM41" s="506"/>
      <c r="AN41" s="506"/>
      <c r="AO41" s="506"/>
      <c r="AP41" s="506"/>
      <c r="AQ41" s="506"/>
      <c r="AR41" s="506"/>
      <c r="AS41" s="506"/>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1"/>
      <c r="CL41" s="11"/>
      <c r="CM41" s="11"/>
      <c r="CN41" s="12"/>
      <c r="CO41" s="12"/>
      <c r="CP41" s="12"/>
      <c r="CQ41" s="12"/>
      <c r="CR41" s="12"/>
      <c r="CS41" s="12"/>
    </row>
    <row r="42" spans="8:97" ht="18" customHeight="1">
      <c r="S42" s="1"/>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1"/>
      <c r="CL42" s="11"/>
      <c r="CM42" s="11"/>
      <c r="CN42" s="12"/>
      <c r="CO42" s="12"/>
      <c r="CP42" s="12"/>
      <c r="CQ42" s="12"/>
      <c r="CR42" s="12"/>
      <c r="CS42" s="12"/>
    </row>
    <row r="43" spans="8:97" ht="18" customHeight="1">
      <c r="BF43" s="26"/>
      <c r="BK43" s="26"/>
    </row>
    <row r="44" spans="8:97" ht="18" customHeight="1">
      <c r="BF44" s="26"/>
    </row>
    <row r="45" spans="8:97" ht="18" customHeight="1">
      <c r="BF45" s="26"/>
    </row>
    <row r="46" spans="8:97" ht="18" customHeight="1">
      <c r="BF46" s="26"/>
    </row>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sheetData>
  <mergeCells count="75">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Z2:CB3"/>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3:AG2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AH23:AL23"/>
    <mergeCell ref="AM23:AQ23"/>
    <mergeCell ref="AR23:AV23"/>
    <mergeCell ref="AH34:AQ34"/>
    <mergeCell ref="AR34:AV34"/>
    <mergeCell ref="C28:AG28"/>
    <mergeCell ref="AH28:AL28"/>
    <mergeCell ref="AM28:AQ28"/>
    <mergeCell ref="AR28:AV28"/>
    <mergeCell ref="C29:AG29"/>
    <mergeCell ref="AM29:AQ29"/>
    <mergeCell ref="AP1:AX1"/>
    <mergeCell ref="AR3:AT3"/>
    <mergeCell ref="A4:AX6"/>
    <mergeCell ref="C8:U10"/>
    <mergeCell ref="V9:X10"/>
    <mergeCell ref="AI2:AX2"/>
    <mergeCell ref="C17:AL17"/>
    <mergeCell ref="A19:AX19"/>
    <mergeCell ref="C21:AG21"/>
    <mergeCell ref="AH21:AL21"/>
    <mergeCell ref="AM21:AQ21"/>
  </mergeCells>
  <phoneticPr fontId="10"/>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8"/>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35" width="2" customWidth="1"/>
    <col min="36" max="36" width="3.77734375" customWidth="1"/>
    <col min="37" max="40" width="2" customWidth="1"/>
    <col min="41"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4"/>
      <c r="AJ1" s="54"/>
      <c r="AK1" s="54"/>
      <c r="AL1" s="554" t="s">
        <v>153</v>
      </c>
      <c r="AM1" s="554"/>
      <c r="AN1" s="554"/>
      <c r="AO1" s="554"/>
      <c r="AP1" s="555">
        <f>計算シート!$N$4</f>
        <v>0</v>
      </c>
      <c r="AQ1" s="555"/>
      <c r="AR1" s="555"/>
      <c r="AS1" s="555"/>
      <c r="AT1" s="555"/>
      <c r="AU1" s="555"/>
      <c r="AV1" s="555"/>
      <c r="AW1" s="555"/>
      <c r="AX1" s="555"/>
    </row>
    <row r="2" spans="1:97" ht="18" customHeight="1">
      <c r="AK2" s="88">
        <f ca="1">TODAY()</f>
        <v>45596</v>
      </c>
      <c r="AL2" s="556">
        <f ca="1">TODAY()</f>
        <v>45596</v>
      </c>
      <c r="AM2" s="556"/>
      <c r="AN2" s="556"/>
      <c r="AO2" s="556"/>
      <c r="AP2" s="556"/>
      <c r="AQ2" s="556"/>
      <c r="AR2" s="556"/>
      <c r="AS2" s="556"/>
      <c r="AT2" s="556"/>
      <c r="AU2" s="556"/>
      <c r="AV2" s="556"/>
      <c r="AW2" s="556"/>
      <c r="AX2" s="556"/>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10"/>
      <c r="CD2" s="10"/>
      <c r="CE2" s="10"/>
      <c r="CF2" s="10"/>
      <c r="CG2" s="10"/>
      <c r="CH2" s="10"/>
      <c r="CI2" s="10"/>
      <c r="CJ2" s="10"/>
      <c r="CK2" s="11"/>
      <c r="CL2" s="11"/>
      <c r="CM2" s="11"/>
      <c r="CN2" s="12"/>
      <c r="CO2" s="12"/>
      <c r="CP2" s="12"/>
      <c r="CQ2" s="12"/>
      <c r="CR2" s="12"/>
      <c r="CS2" s="12"/>
    </row>
    <row r="3" spans="1:97" ht="18" customHeight="1">
      <c r="AR3" s="506"/>
      <c r="AS3" s="506"/>
      <c r="AT3" s="506"/>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10"/>
      <c r="CD3" s="10"/>
      <c r="CE3" s="10"/>
      <c r="CF3" s="10"/>
      <c r="CG3" s="10"/>
      <c r="CH3" s="10"/>
      <c r="CI3" s="10"/>
      <c r="CJ3" s="10"/>
      <c r="CK3" s="11"/>
      <c r="CL3" s="11"/>
      <c r="CM3" s="11"/>
      <c r="CN3" s="12"/>
      <c r="CO3" s="12"/>
      <c r="CP3" s="12"/>
      <c r="CQ3" s="12"/>
      <c r="CR3" s="12"/>
      <c r="CS3" s="12"/>
    </row>
    <row r="4" spans="1:97" ht="6" customHeight="1">
      <c r="A4" s="553" t="s">
        <v>214</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07"/>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row>
    <row r="6" spans="1:97" s="15" customFormat="1" ht="18" customHeight="1">
      <c r="A6" s="507"/>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12" t="str">
        <f>計算シート!$C$37 &amp;" " &amp; 計算シート!$D$38 &amp;" " &amp;計算シート!$I$38</f>
        <v xml:space="preserve">  </v>
      </c>
      <c r="D8" s="512"/>
      <c r="E8" s="512"/>
      <c r="F8" s="512"/>
      <c r="G8" s="512"/>
      <c r="H8" s="512"/>
      <c r="I8" s="512"/>
      <c r="J8" s="512"/>
      <c r="K8" s="512"/>
      <c r="L8" s="512"/>
      <c r="M8" s="512"/>
      <c r="N8" s="512"/>
      <c r="O8" s="512"/>
      <c r="P8" s="512"/>
      <c r="Q8" s="512"/>
      <c r="R8" s="512"/>
      <c r="S8" s="512"/>
      <c r="T8" s="512"/>
      <c r="U8" s="512"/>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10"/>
      <c r="CG8" s="10"/>
      <c r="CH8" s="10"/>
      <c r="CI8" s="10"/>
      <c r="CJ8" s="10"/>
      <c r="CK8" s="11"/>
      <c r="CL8" s="11"/>
      <c r="CM8" s="11"/>
      <c r="CN8" s="12"/>
      <c r="CO8" s="12"/>
      <c r="CP8" s="12"/>
      <c r="CQ8" s="12"/>
      <c r="CR8" s="12"/>
      <c r="CS8" s="12"/>
    </row>
    <row r="9" spans="1:97" ht="18" customHeight="1">
      <c r="C9" s="512"/>
      <c r="D9" s="512"/>
      <c r="E9" s="512"/>
      <c r="F9" s="512"/>
      <c r="G9" s="512"/>
      <c r="H9" s="512"/>
      <c r="I9" s="512"/>
      <c r="J9" s="512"/>
      <c r="K9" s="512"/>
      <c r="L9" s="512"/>
      <c r="M9" s="512"/>
      <c r="N9" s="512"/>
      <c r="O9" s="512"/>
      <c r="P9" s="512"/>
      <c r="Q9" s="512"/>
      <c r="R9" s="512"/>
      <c r="S9" s="512"/>
      <c r="T9" s="512"/>
      <c r="U9" s="512"/>
      <c r="V9" s="520" t="s">
        <v>340</v>
      </c>
      <c r="W9" s="520"/>
      <c r="X9" s="520"/>
      <c r="Y9" s="40"/>
      <c r="Z9" s="40"/>
      <c r="AA9" s="1"/>
      <c r="AB9" s="1"/>
      <c r="AC9" s="1"/>
      <c r="AD9" s="1"/>
      <c r="AE9" s="1"/>
      <c r="AF9" s="1"/>
      <c r="AG9" s="1"/>
      <c r="AH9" s="1"/>
      <c r="AI9" s="1"/>
      <c r="AJ9" s="1"/>
      <c r="AK9" s="1"/>
      <c r="AL9" s="1"/>
      <c r="AM9" s="1"/>
      <c r="AN9" s="1"/>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10"/>
      <c r="CG9" s="10"/>
      <c r="CH9" s="10"/>
      <c r="CI9" s="10"/>
      <c r="CJ9" s="10"/>
      <c r="CK9" s="11"/>
      <c r="CL9" s="11"/>
      <c r="CM9" s="11"/>
      <c r="CN9" s="12"/>
      <c r="CO9" s="12"/>
      <c r="CP9" s="12"/>
      <c r="CQ9" s="12"/>
      <c r="CR9" s="12"/>
      <c r="CS9" s="12"/>
    </row>
    <row r="10" spans="1:97" ht="18" customHeight="1" thickBot="1">
      <c r="C10" s="513"/>
      <c r="D10" s="513"/>
      <c r="E10" s="513"/>
      <c r="F10" s="513"/>
      <c r="G10" s="513"/>
      <c r="H10" s="513"/>
      <c r="I10" s="513"/>
      <c r="J10" s="513"/>
      <c r="K10" s="513"/>
      <c r="L10" s="513"/>
      <c r="M10" s="513"/>
      <c r="N10" s="513"/>
      <c r="O10" s="513"/>
      <c r="P10" s="513"/>
      <c r="Q10" s="513"/>
      <c r="R10" s="513"/>
      <c r="S10" s="513"/>
      <c r="T10" s="513"/>
      <c r="U10" s="513"/>
      <c r="V10" s="521"/>
      <c r="W10" s="521"/>
      <c r="X10" s="521"/>
      <c r="Y10" s="117"/>
      <c r="Z10" s="40"/>
      <c r="AA10" s="1"/>
      <c r="AB10" s="1"/>
      <c r="AC10" s="1"/>
      <c r="AD10" s="1"/>
      <c r="AE10" s="1"/>
      <c r="AF10" s="1"/>
      <c r="AG10" s="1"/>
      <c r="AH10" s="1"/>
      <c r="AI10" s="1"/>
      <c r="AJ10" s="1"/>
      <c r="AK10" s="1"/>
      <c r="AL10" s="1"/>
      <c r="AM10" s="1"/>
      <c r="AN10" s="1"/>
      <c r="AZ10" s="552"/>
      <c r="BA10" s="552"/>
      <c r="BB10" s="552"/>
      <c r="BC10" s="552"/>
      <c r="BD10" s="552"/>
      <c r="BE10" s="552"/>
      <c r="BF10" s="552"/>
      <c r="BG10" s="552"/>
      <c r="BH10" s="552"/>
      <c r="BI10" s="552"/>
      <c r="BJ10" s="552"/>
      <c r="BK10" s="552"/>
      <c r="BL10" s="552"/>
      <c r="BM10" s="552"/>
      <c r="BN10" s="552"/>
      <c r="BO10" s="552"/>
      <c r="BP10" s="552"/>
      <c r="BQ10" s="552"/>
      <c r="BR10" s="552"/>
      <c r="BS10" s="552"/>
      <c r="BT10" s="552"/>
      <c r="BU10" s="552"/>
      <c r="BV10" s="552"/>
      <c r="BW10" s="552"/>
      <c r="BX10" s="552"/>
      <c r="BY10" s="552"/>
      <c r="BZ10" s="552"/>
      <c r="CA10" s="552"/>
      <c r="CB10" s="552"/>
      <c r="CC10" s="552"/>
      <c r="CD10" s="552"/>
      <c r="CE10" s="552"/>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3"/>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14"/>
      <c r="AB12" s="515"/>
      <c r="AC12" s="515"/>
      <c r="AD12" s="515"/>
      <c r="AE12" s="515"/>
      <c r="AF12" s="515"/>
      <c r="AG12" s="515"/>
      <c r="AH12" s="515"/>
      <c r="AI12" s="515"/>
      <c r="AJ12" s="515"/>
      <c r="AK12" s="515"/>
      <c r="AL12" s="515"/>
      <c r="AM12" s="515"/>
      <c r="AN12" s="515"/>
      <c r="AO12" s="515"/>
      <c r="AP12" s="515"/>
      <c r="AQ12" s="515"/>
      <c r="AR12" s="515"/>
      <c r="AS12" s="515"/>
      <c r="AT12" s="515"/>
      <c r="AU12" s="515"/>
      <c r="AV12" s="515"/>
      <c r="AZ12" s="13"/>
      <c r="CS12" s="14"/>
    </row>
    <row r="13" spans="1:97" ht="18" customHeight="1">
      <c r="A13" s="1"/>
      <c r="B13" s="1"/>
      <c r="N13" s="1"/>
      <c r="O13" s="1"/>
      <c r="P13" s="1"/>
      <c r="Q13" s="1"/>
      <c r="R13" s="1"/>
      <c r="S13" s="1"/>
      <c r="T13" s="36"/>
      <c r="U13" s="36"/>
      <c r="V13" s="36"/>
      <c r="W13" s="36"/>
      <c r="X13" s="36"/>
      <c r="Y13" s="36"/>
      <c r="Z13" s="36"/>
      <c r="AA13" s="516"/>
      <c r="AB13" s="517"/>
      <c r="AC13" s="517"/>
      <c r="AD13" s="517"/>
      <c r="AE13" s="517"/>
      <c r="AF13" s="517"/>
      <c r="AG13" s="517"/>
      <c r="AH13" s="517"/>
      <c r="AI13" s="517"/>
      <c r="AJ13" s="517"/>
      <c r="AK13" s="517"/>
      <c r="AL13" s="517"/>
      <c r="AM13" s="517"/>
      <c r="AN13" s="517"/>
      <c r="AO13" s="517"/>
      <c r="AP13" s="517"/>
      <c r="AQ13" s="517"/>
      <c r="AR13" s="517"/>
      <c r="AS13" s="517"/>
      <c r="AT13" s="517"/>
      <c r="AU13" s="517"/>
      <c r="AV13" s="517"/>
      <c r="AZ13" s="10"/>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6"/>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row>
    <row r="18" spans="1:97" ht="64.8" customHeight="1">
      <c r="A18" s="1"/>
      <c r="B18" s="1"/>
      <c r="C18" s="548" t="s">
        <v>217</v>
      </c>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row>
    <row r="19" spans="1:97" ht="18" customHeight="1">
      <c r="A19" s="1"/>
      <c r="B19" s="1"/>
      <c r="AQ19" s="55" t="s">
        <v>215</v>
      </c>
    </row>
    <row r="20" spans="1:97" ht="18" customHeight="1">
      <c r="A20" s="528" t="s">
        <v>193</v>
      </c>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row>
    <row r="21" spans="1:97" ht="18" customHeight="1">
      <c r="A21" s="1"/>
      <c r="B21" s="1"/>
    </row>
    <row r="22" spans="1:97" ht="18.600000000000001" customHeight="1">
      <c r="F22" s="549" t="s">
        <v>218</v>
      </c>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50" t="s">
        <v>219</v>
      </c>
      <c r="AL22" s="550"/>
      <c r="AM22" s="550"/>
      <c r="AN22" s="550"/>
      <c r="AO22" s="550"/>
      <c r="BF22" s="26"/>
      <c r="BK22" s="27"/>
    </row>
    <row r="23" spans="1:97" ht="30" customHeight="1">
      <c r="F23" s="544" t="str">
        <f>IF(請求書!$C22="","",請求書!$C22)</f>
        <v xml:space="preserve">送 料   </v>
      </c>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K23" s="547">
        <f>IF(請求書!$AM22="","",請求書!$AM22)</f>
        <v>1</v>
      </c>
      <c r="AL23" s="547"/>
      <c r="AM23" s="547"/>
      <c r="AN23" s="547"/>
      <c r="AO23" s="547"/>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3"/>
      <c r="CL23" s="3"/>
      <c r="CM23" s="3"/>
      <c r="CN23" s="3"/>
      <c r="CO23" s="3"/>
      <c r="CP23" s="3"/>
      <c r="CQ23" s="3"/>
      <c r="CR23" s="3"/>
      <c r="CS23" s="3"/>
    </row>
    <row r="24" spans="1:97" ht="30" customHeight="1">
      <c r="F24" s="544" t="str">
        <f>IF(請求書!$C23="","",請求書!$C23)</f>
        <v>以下余白　</v>
      </c>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K24" s="547" t="str">
        <f>IF(請求書!$AM23="","",請求書!$AM23)</f>
        <v xml:space="preserve"> </v>
      </c>
      <c r="AL24" s="547"/>
      <c r="AM24" s="547"/>
      <c r="AN24" s="547"/>
      <c r="AO24" s="547"/>
      <c r="AZ24" s="134"/>
      <c r="BF24" s="26"/>
      <c r="BK24" s="27"/>
    </row>
    <row r="25" spans="1:97" ht="30" customHeight="1">
      <c r="F25" s="544" t="str">
        <f>IF(請求書!$C24="","",請求書!$C24)</f>
        <v/>
      </c>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6"/>
      <c r="AK25" s="547" t="str">
        <f>IF(請求書!$AM24="","",請求書!$AM24)</f>
        <v/>
      </c>
      <c r="AL25" s="547"/>
      <c r="AM25" s="547"/>
      <c r="AN25" s="547"/>
      <c r="AO25" s="547"/>
      <c r="AZ25" s="134"/>
      <c r="BF25" s="26"/>
      <c r="BK25" s="27"/>
    </row>
    <row r="26" spans="1:97" ht="30" customHeight="1">
      <c r="F26" s="544" t="str">
        <f>IF(請求書!$C25="","",請求書!$C25)</f>
        <v/>
      </c>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6"/>
      <c r="AK26" s="547" t="str">
        <f>IF(請求書!$AM25="","",請求書!$AM25)</f>
        <v/>
      </c>
      <c r="AL26" s="547"/>
      <c r="AM26" s="547"/>
      <c r="AN26" s="547"/>
      <c r="AO26" s="547"/>
      <c r="AZ26" s="134"/>
      <c r="BF26" s="26"/>
      <c r="BK26" s="27"/>
    </row>
    <row r="27" spans="1:97" ht="30" customHeight="1">
      <c r="F27" s="544" t="str">
        <f>IF(請求書!$C26="","",請求書!$C26)</f>
        <v/>
      </c>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6"/>
      <c r="AK27" s="547" t="str">
        <f>IF(請求書!$AM26="","",請求書!$AM26)</f>
        <v/>
      </c>
      <c r="AL27" s="547"/>
      <c r="AM27" s="547"/>
      <c r="AN27" s="547"/>
      <c r="AO27" s="547"/>
      <c r="AZ27" s="134"/>
      <c r="BF27" s="26"/>
      <c r="BK27" s="27"/>
    </row>
    <row r="28" spans="1:97" ht="30" customHeight="1">
      <c r="F28" s="544" t="str">
        <f>IF(請求書!$C27="","",請求書!$C27)</f>
        <v/>
      </c>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6"/>
      <c r="AK28" s="547" t="str">
        <f>IF(請求書!$AM27="","",請求書!$AM27)</f>
        <v/>
      </c>
      <c r="AL28" s="547"/>
      <c r="AM28" s="547"/>
      <c r="AN28" s="547"/>
      <c r="AO28" s="547"/>
      <c r="AZ28" s="134"/>
      <c r="BF28" s="26"/>
      <c r="BK28" s="27"/>
    </row>
    <row r="29" spans="1:97" ht="30" customHeight="1">
      <c r="F29" s="544" t="str">
        <f>IF(請求書!$C28="","",請求書!$C28)</f>
        <v/>
      </c>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6"/>
      <c r="AK29" s="547" t="str">
        <f>IF(請求書!$AM28="","",請求書!$AM28)</f>
        <v/>
      </c>
      <c r="AL29" s="547"/>
      <c r="AM29" s="547"/>
      <c r="AN29" s="547"/>
      <c r="AO29" s="547"/>
      <c r="AZ29" s="134"/>
      <c r="BF29" s="26"/>
      <c r="BK29" s="27"/>
    </row>
    <row r="30" spans="1:97" ht="30" customHeight="1">
      <c r="F30" s="544" t="str">
        <f>IF(請求書!$C29="","",請求書!$C29)</f>
        <v/>
      </c>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6"/>
      <c r="AK30" s="547" t="str">
        <f>IF(請求書!$AM29="","",請求書!$AM29)</f>
        <v/>
      </c>
      <c r="AL30" s="547"/>
      <c r="AM30" s="547"/>
      <c r="AN30" s="547"/>
      <c r="AO30" s="547"/>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3"/>
      <c r="CL30" s="3"/>
      <c r="CM30" s="3"/>
      <c r="CN30" s="3"/>
      <c r="CO30" s="3"/>
      <c r="CP30" s="3"/>
      <c r="CQ30" s="3"/>
      <c r="CR30" s="3"/>
      <c r="CS30" s="3"/>
    </row>
    <row r="31" spans="1:97" ht="30" customHeight="1">
      <c r="F31" s="544" t="str">
        <f>IF(請求書!$C30="","",請求書!$C30)</f>
        <v/>
      </c>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6"/>
      <c r="AK31" s="547" t="str">
        <f>IF(請求書!$AM30="","",請求書!$AM30)</f>
        <v/>
      </c>
      <c r="AL31" s="547"/>
      <c r="AM31" s="547"/>
      <c r="AN31" s="547"/>
      <c r="AO31" s="547"/>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3"/>
      <c r="CL31" s="3"/>
      <c r="CM31" s="3"/>
      <c r="CN31" s="3"/>
      <c r="CO31" s="3"/>
      <c r="CP31" s="3"/>
      <c r="CQ31" s="3"/>
      <c r="CR31" s="3"/>
      <c r="CS31" s="3"/>
    </row>
    <row r="32" spans="1:97" ht="30" customHeight="1">
      <c r="F32" s="544" t="str">
        <f>IF(請求書!$C31="","",請求書!$C31)</f>
        <v/>
      </c>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6"/>
      <c r="AK32" s="547" t="str">
        <f>IF(請求書!$AM31="","",請求書!$AM31)</f>
        <v/>
      </c>
      <c r="AL32" s="547"/>
      <c r="AM32" s="547"/>
      <c r="AN32" s="547"/>
      <c r="AO32" s="547"/>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3"/>
      <c r="CL32" s="3"/>
      <c r="CM32" s="3"/>
      <c r="CN32" s="3"/>
      <c r="CO32" s="3"/>
      <c r="CP32" s="3"/>
      <c r="CQ32" s="3"/>
      <c r="CR32" s="3"/>
      <c r="CS32" s="3"/>
    </row>
    <row r="33" spans="1:97" ht="30" customHeight="1">
      <c r="F33" s="544" t="str">
        <f>IF(請求書!$C32="","",請求書!$C32)</f>
        <v/>
      </c>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6"/>
      <c r="AK33" s="547" t="str">
        <f>IF(請求書!$AM32="","",請求書!$AM32)</f>
        <v/>
      </c>
      <c r="AL33" s="547"/>
      <c r="AM33" s="547"/>
      <c r="AN33" s="547"/>
      <c r="AO33" s="547"/>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3"/>
      <c r="CL33" s="3"/>
      <c r="CM33" s="3"/>
      <c r="CN33" s="3"/>
      <c r="CO33" s="3"/>
      <c r="CP33" s="3"/>
      <c r="CQ33" s="3"/>
      <c r="CR33" s="3"/>
      <c r="CS33" s="3"/>
    </row>
    <row r="34" spans="1:97" ht="18" customHeight="1">
      <c r="A34" s="1"/>
      <c r="B34" s="1"/>
    </row>
    <row r="35" spans="1:97" ht="63.6" customHeight="1">
      <c r="A35" s="1"/>
      <c r="B35" s="1"/>
      <c r="C35" s="56"/>
      <c r="D35" s="56"/>
      <c r="E35" s="56"/>
      <c r="F35" s="531" t="s">
        <v>341</v>
      </c>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6"/>
    </row>
    <row r="36" spans="1:97" ht="18" customHeight="1">
      <c r="A36" s="1"/>
      <c r="B36" s="1"/>
      <c r="AQ36" s="55" t="s">
        <v>216</v>
      </c>
    </row>
    <row r="37" spans="1:97" ht="18" customHeight="1">
      <c r="A37" s="1"/>
      <c r="B37" s="1"/>
      <c r="C37" s="57"/>
      <c r="E37" s="56"/>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551"/>
      <c r="AP37" s="551"/>
      <c r="AQ37" s="551"/>
      <c r="AR37" s="551"/>
      <c r="AS37" s="551"/>
      <c r="AT37" s="551"/>
      <c r="AU37" s="56"/>
      <c r="AV37" s="56"/>
    </row>
    <row r="38" spans="1:97" ht="18" customHeight="1">
      <c r="A38" s="1"/>
      <c r="B38" s="1"/>
      <c r="AQ38" s="55"/>
    </row>
    <row r="39" spans="1:97" ht="18" customHeight="1">
      <c r="A39" s="1"/>
      <c r="B39" s="1"/>
      <c r="C39" s="57"/>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row>
    <row r="40" spans="1:97" ht="18" customHeight="1">
      <c r="A40" s="1"/>
      <c r="B40" s="1"/>
    </row>
    <row r="41" spans="1:97" ht="18" customHeight="1">
      <c r="A41" s="1"/>
      <c r="B41" s="1"/>
      <c r="AQ41" s="55"/>
    </row>
    <row r="42" spans="1:97" ht="18" customHeight="1">
      <c r="BF42" s="26"/>
    </row>
    <row r="43" spans="1:97" ht="18" customHeight="1">
      <c r="BF43" s="26"/>
    </row>
    <row r="44" spans="1:97" ht="18" customHeight="1">
      <c r="BF44" s="26"/>
    </row>
    <row r="45" spans="1:97" ht="18" customHeight="1"/>
    <row r="46" spans="1:97" ht="18" customHeight="1"/>
    <row r="47" spans="1:97" ht="18" customHeight="1"/>
    <row r="48" spans="1: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mergeCells count="39">
    <mergeCell ref="F28:AJ28"/>
    <mergeCell ref="AK28:AO28"/>
    <mergeCell ref="F25:AJ25"/>
    <mergeCell ref="AK25:AO25"/>
    <mergeCell ref="F26:AJ26"/>
    <mergeCell ref="AK26:AO26"/>
    <mergeCell ref="F27:AJ27"/>
    <mergeCell ref="AK27:AO27"/>
    <mergeCell ref="AZ9:CE10"/>
    <mergeCell ref="A4:AX6"/>
    <mergeCell ref="AL1:AO1"/>
    <mergeCell ref="AP1:AX1"/>
    <mergeCell ref="AZ2:CB3"/>
    <mergeCell ref="AR3:AT3"/>
    <mergeCell ref="AL2:AX2"/>
    <mergeCell ref="F37:AT37"/>
    <mergeCell ref="F29:AJ29"/>
    <mergeCell ref="AK29:AO29"/>
    <mergeCell ref="F30:AJ30"/>
    <mergeCell ref="AK30:AO30"/>
    <mergeCell ref="F33:AJ33"/>
    <mergeCell ref="AK33:AO33"/>
    <mergeCell ref="F35:AU35"/>
    <mergeCell ref="F32:AJ32"/>
    <mergeCell ref="AK32:AO32"/>
    <mergeCell ref="F31:AJ31"/>
    <mergeCell ref="AK31:AO31"/>
    <mergeCell ref="F24:AJ24"/>
    <mergeCell ref="AK24:AO24"/>
    <mergeCell ref="C8:U10"/>
    <mergeCell ref="AA12:AV12"/>
    <mergeCell ref="AA13:AV13"/>
    <mergeCell ref="C18:AV18"/>
    <mergeCell ref="A20:AX20"/>
    <mergeCell ref="F22:AJ22"/>
    <mergeCell ref="AK22:AO22"/>
    <mergeCell ref="F23:AJ23"/>
    <mergeCell ref="AK23:AO23"/>
    <mergeCell ref="V9:X10"/>
  </mergeCells>
  <phoneticPr fontId="10"/>
  <dataValidations count="1">
    <dataValidation type="list" allowBlank="1" showInputMessage="1" showErrorMessage="1" sqref="WWD983049:WWG983049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Y10 V9:X10" xr:uid="{F977926B-B1EE-4191-83BD-41279B2D5618}">
      <formula1>"様,御中"</formula1>
    </dataValidation>
  </dataValidations>
  <printOptions horizontalCentered="1"/>
  <pageMargins left="0.7" right="0.7" top="0.75" bottom="0.75" header="0.3" footer="0.3"/>
  <pageSetup paperSize="9"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49"/>
  <sheetViews>
    <sheetView showGridLines="0" view="pageBreakPreview" zoomScale="85" zoomScaleNormal="100" zoomScaleSheetLayoutView="85" workbookViewId="0">
      <selection sqref="A1:K3"/>
    </sheetView>
  </sheetViews>
  <sheetFormatPr defaultColWidth="9.77734375" defaultRowHeight="13.2"/>
  <cols>
    <col min="1" max="1" width="11.44140625" style="49" customWidth="1"/>
    <col min="2" max="4" width="9.77734375" style="49" customWidth="1"/>
    <col min="5" max="6" width="7.21875" style="49" customWidth="1"/>
    <col min="7" max="7" width="9.77734375" style="49" customWidth="1"/>
    <col min="8" max="8" width="8.77734375" style="49" customWidth="1"/>
    <col min="9" max="9" width="12.21875" style="49" customWidth="1"/>
    <col min="10" max="10" width="12.33203125" style="49" customWidth="1"/>
    <col min="11" max="11" width="10.88671875" style="49" customWidth="1"/>
    <col min="12" max="12" width="3.6640625" style="49" customWidth="1"/>
    <col min="13" max="21" width="9.77734375" style="49"/>
    <col min="22" max="22" width="0" style="49" hidden="1" customWidth="1"/>
    <col min="23" max="35" width="9.77734375" style="49"/>
    <col min="36" max="36" width="2.88671875" style="49" customWidth="1"/>
    <col min="37" max="16384" width="9.77734375" style="49"/>
  </cols>
  <sheetData>
    <row r="1" spans="1:44" ht="37.200000000000003" customHeight="1"/>
    <row r="2" spans="1:44" s="52" customFormat="1" ht="28.5" customHeight="1">
      <c r="A2" s="45"/>
      <c r="B2" s="45"/>
      <c r="C2" s="106"/>
      <c r="D2" s="106"/>
      <c r="E2" s="106"/>
      <c r="F2" s="106"/>
      <c r="G2" s="106"/>
      <c r="H2" s="106"/>
      <c r="I2" s="106"/>
      <c r="J2" s="107" t="s">
        <v>153</v>
      </c>
      <c r="K2" s="108">
        <v>0</v>
      </c>
      <c r="L2" s="109"/>
      <c r="V2" s="52" t="s">
        <v>50</v>
      </c>
    </row>
    <row r="3" spans="1:44" s="52" customFormat="1" ht="26.4" customHeight="1">
      <c r="A3" s="45"/>
      <c r="B3" s="45"/>
      <c r="C3" s="106"/>
      <c r="D3" s="106"/>
      <c r="E3" s="106"/>
      <c r="F3" s="106"/>
      <c r="G3" s="106"/>
      <c r="H3" s="106"/>
      <c r="I3" s="107"/>
      <c r="J3" s="557">
        <f ca="1">TODAY()</f>
        <v>45596</v>
      </c>
      <c r="K3" s="557"/>
      <c r="L3" s="109"/>
      <c r="V3" s="52" t="s">
        <v>243</v>
      </c>
    </row>
    <row r="4" spans="1:44" ht="63" customHeight="1">
      <c r="A4" s="51"/>
      <c r="B4" s="51"/>
      <c r="C4" s="60"/>
      <c r="D4" s="563" t="s">
        <v>30</v>
      </c>
      <c r="E4" s="563"/>
      <c r="F4" s="563"/>
      <c r="G4" s="563"/>
      <c r="H4" s="563"/>
      <c r="I4" s="60"/>
      <c r="J4" s="51"/>
      <c r="K4" s="50"/>
      <c r="L4" s="50"/>
    </row>
    <row r="5" spans="1:44" ht="28.2" customHeight="1">
      <c r="A5" s="63"/>
      <c r="B5" s="74"/>
      <c r="C5" s="74"/>
      <c r="D5" s="74"/>
      <c r="E5" s="74"/>
      <c r="F5" s="61"/>
      <c r="G5" s="61"/>
      <c r="H5" s="61"/>
      <c r="I5" s="64"/>
      <c r="L5" s="50"/>
    </row>
    <row r="6" spans="1:44" ht="48" customHeight="1" thickBot="1">
      <c r="A6" s="63"/>
      <c r="B6" s="564" t="str">
        <f>'【非会員】書籍送付案内 '!$C$8</f>
        <v xml:space="preserve">  </v>
      </c>
      <c r="C6" s="564"/>
      <c r="D6" s="564"/>
      <c r="E6" s="564"/>
      <c r="F6" s="144" t="str">
        <f>'【非会員】書籍送付案内 '!$V$9</f>
        <v>様</v>
      </c>
      <c r="G6" s="61"/>
      <c r="H6" s="61"/>
      <c r="I6" s="64"/>
      <c r="J6" s="62"/>
      <c r="K6" s="62"/>
      <c r="L6" s="50"/>
      <c r="M6" s="552"/>
      <c r="N6" s="552"/>
      <c r="O6" s="552"/>
      <c r="P6" s="552"/>
      <c r="Q6" s="552"/>
      <c r="R6" s="552"/>
      <c r="S6" s="81"/>
      <c r="T6" s="81"/>
      <c r="U6" s="81"/>
      <c r="V6" s="81"/>
      <c r="W6" s="81"/>
      <c r="X6" s="81"/>
      <c r="Y6" s="81"/>
      <c r="Z6" s="81"/>
      <c r="AA6" s="81"/>
      <c r="AB6" s="81"/>
      <c r="AC6" s="81"/>
      <c r="AD6" s="81"/>
      <c r="AE6" s="81"/>
      <c r="AF6" s="81"/>
      <c r="AG6" s="81"/>
      <c r="AH6" s="81"/>
      <c r="AI6" s="81"/>
      <c r="AJ6" s="81"/>
      <c r="AK6" s="81"/>
      <c r="AL6" s="81"/>
      <c r="AM6" s="81"/>
      <c r="AN6" s="81"/>
      <c r="AO6" s="81"/>
      <c r="AP6" s="81"/>
      <c r="AQ6" s="81"/>
      <c r="AR6" s="81"/>
    </row>
    <row r="7" spans="1:44" ht="33.6" customHeight="1">
      <c r="A7" s="63"/>
      <c r="B7" s="92"/>
      <c r="C7" s="92"/>
      <c r="D7" s="92"/>
      <c r="E7" s="92"/>
      <c r="F7" s="65"/>
      <c r="G7" s="61"/>
      <c r="H7" s="61"/>
      <c r="I7" s="64"/>
      <c r="J7" s="62"/>
      <c r="K7" s="62"/>
      <c r="L7" s="50"/>
      <c r="M7" s="93"/>
      <c r="N7" s="93"/>
      <c r="O7" s="93"/>
      <c r="P7" s="93"/>
      <c r="Q7" s="93"/>
      <c r="R7" s="93"/>
      <c r="S7" s="81"/>
      <c r="T7" s="81"/>
      <c r="U7" s="81"/>
      <c r="V7" s="81"/>
      <c r="W7" s="81"/>
      <c r="X7" s="81"/>
      <c r="Y7" s="81"/>
      <c r="Z7" s="81"/>
      <c r="AA7" s="81"/>
      <c r="AB7" s="81"/>
      <c r="AC7" s="81"/>
      <c r="AD7" s="81"/>
      <c r="AE7" s="81"/>
      <c r="AF7" s="81"/>
      <c r="AG7" s="81"/>
      <c r="AH7" s="81"/>
      <c r="AI7" s="81"/>
      <c r="AJ7" s="81"/>
      <c r="AK7" s="81"/>
      <c r="AL7" s="81"/>
      <c r="AM7" s="81"/>
      <c r="AN7" s="81"/>
      <c r="AO7" s="81"/>
      <c r="AP7" s="81"/>
      <c r="AQ7" s="81"/>
      <c r="AR7" s="81"/>
    </row>
    <row r="8" spans="1:44" ht="21" customHeight="1">
      <c r="A8" s="562"/>
      <c r="B8" s="562"/>
      <c r="C8" s="562"/>
      <c r="D8" s="51"/>
      <c r="E8" s="66"/>
      <c r="F8" s="66"/>
      <c r="G8" s="48"/>
      <c r="H8" s="51"/>
      <c r="I8" s="558"/>
      <c r="J8" s="558"/>
      <c r="K8" s="558"/>
      <c r="L8" s="43"/>
    </row>
    <row r="9" spans="1:44" ht="16.2" customHeight="1">
      <c r="A9" s="67"/>
      <c r="B9" s="66"/>
      <c r="C9" s="66"/>
      <c r="D9" s="66"/>
      <c r="E9" s="66"/>
      <c r="F9" s="66"/>
      <c r="G9" s="48"/>
      <c r="H9" s="51"/>
      <c r="I9" s="68"/>
      <c r="J9" s="51"/>
      <c r="K9" s="51"/>
      <c r="L9" s="48"/>
    </row>
    <row r="10" spans="1:44" ht="16.2" customHeight="1">
      <c r="A10" s="67"/>
      <c r="B10" s="66"/>
      <c r="C10" s="66"/>
      <c r="D10" s="66"/>
      <c r="E10" s="66"/>
      <c r="F10" s="66"/>
      <c r="G10" s="48"/>
      <c r="H10" s="51"/>
      <c r="I10" s="69"/>
      <c r="J10" s="51"/>
      <c r="K10" s="69"/>
      <c r="L10" s="51"/>
    </row>
    <row r="11" spans="1:44" ht="16.2" customHeight="1">
      <c r="A11" s="67"/>
      <c r="B11" s="66"/>
      <c r="C11" s="66"/>
      <c r="D11" s="66"/>
      <c r="E11" s="66"/>
      <c r="F11" s="66"/>
      <c r="G11" s="51"/>
      <c r="H11" s="51"/>
      <c r="I11" s="51"/>
      <c r="J11" s="51"/>
      <c r="K11" s="51"/>
      <c r="L11" s="51"/>
    </row>
    <row r="12" spans="1:44" ht="16.2" customHeight="1">
      <c r="A12" s="67"/>
      <c r="B12" s="66"/>
      <c r="C12" s="66"/>
      <c r="D12" s="66"/>
      <c r="E12" s="66"/>
      <c r="F12" s="66"/>
      <c r="G12" s="51"/>
      <c r="H12" s="51"/>
      <c r="I12" s="68"/>
      <c r="J12" s="51"/>
      <c r="K12" s="51"/>
      <c r="L12" s="51"/>
    </row>
    <row r="13" spans="1:44" ht="16.2" customHeight="1">
      <c r="A13" s="51"/>
      <c r="B13" s="51"/>
      <c r="C13" s="51"/>
      <c r="D13" s="51"/>
      <c r="E13" s="51"/>
      <c r="F13" s="51"/>
      <c r="G13" s="51"/>
      <c r="H13" s="51"/>
      <c r="I13" s="561"/>
      <c r="J13" s="561"/>
      <c r="K13" s="51"/>
      <c r="L13" s="51"/>
    </row>
    <row r="14" spans="1:44" ht="40.200000000000003" customHeight="1" thickBot="1">
      <c r="A14" s="47"/>
      <c r="B14" s="47"/>
      <c r="C14" s="47"/>
      <c r="D14" s="47"/>
      <c r="E14" s="47"/>
      <c r="F14" s="47"/>
      <c r="G14" s="47"/>
      <c r="H14" s="47"/>
      <c r="I14" s="47"/>
      <c r="J14" s="46"/>
      <c r="K14" s="47"/>
      <c r="L14" s="51"/>
    </row>
    <row r="15" spans="1:44" ht="32.4" customHeight="1">
      <c r="A15" s="51"/>
      <c r="B15" s="51"/>
      <c r="C15" s="51"/>
      <c r="D15" s="51"/>
      <c r="E15" s="51"/>
      <c r="F15" s="51"/>
      <c r="G15" s="51"/>
      <c r="H15" s="51"/>
      <c r="I15" s="51"/>
      <c r="J15" s="51"/>
      <c r="K15" s="51"/>
      <c r="L15" s="51"/>
    </row>
    <row r="16" spans="1:44" ht="36.6" customHeight="1">
      <c r="A16" s="51"/>
      <c r="B16" s="560" t="s">
        <v>343</v>
      </c>
      <c r="C16" s="560"/>
      <c r="D16" s="560"/>
      <c r="E16" s="560"/>
      <c r="F16" s="560"/>
      <c r="G16" s="560"/>
      <c r="H16" s="560"/>
      <c r="I16" s="560"/>
      <c r="J16" s="560"/>
      <c r="K16" s="51"/>
      <c r="L16" s="51"/>
    </row>
    <row r="17" spans="1:18" ht="15" customHeight="1">
      <c r="A17" s="51"/>
      <c r="B17" s="559" t="s">
        <v>286</v>
      </c>
      <c r="C17" s="559"/>
      <c r="D17" s="559"/>
      <c r="E17" s="559"/>
      <c r="F17" s="559"/>
      <c r="G17" s="559"/>
      <c r="H17" s="559"/>
      <c r="I17" s="559"/>
      <c r="J17" s="559"/>
      <c r="K17" s="51"/>
      <c r="L17" s="51"/>
    </row>
    <row r="18" spans="1:18" ht="39.6" customHeight="1">
      <c r="A18" s="51"/>
      <c r="B18" s="559"/>
      <c r="C18" s="559"/>
      <c r="D18" s="559"/>
      <c r="E18" s="559"/>
      <c r="F18" s="559"/>
      <c r="G18" s="559"/>
      <c r="H18" s="559"/>
      <c r="I18" s="559"/>
      <c r="J18" s="559"/>
      <c r="K18" s="51"/>
      <c r="L18" s="51"/>
    </row>
    <row r="19" spans="1:18" ht="21.6" customHeight="1">
      <c r="A19" s="51"/>
      <c r="B19" s="70"/>
      <c r="C19" s="69"/>
      <c r="D19" s="69"/>
      <c r="E19" s="69"/>
      <c r="F19" s="69"/>
      <c r="G19" s="69"/>
      <c r="H19" s="69"/>
      <c r="I19" s="69"/>
      <c r="J19" s="71" t="s">
        <v>31</v>
      </c>
      <c r="K19" s="51"/>
      <c r="L19" s="51"/>
    </row>
    <row r="20" spans="1:18" ht="21.6" customHeight="1">
      <c r="A20" s="51"/>
      <c r="B20" s="70"/>
      <c r="C20" s="69"/>
      <c r="D20" s="69"/>
      <c r="E20" s="69"/>
      <c r="F20" s="69"/>
      <c r="G20" s="69"/>
      <c r="H20" s="69"/>
      <c r="I20" s="69"/>
      <c r="J20" s="69"/>
      <c r="K20" s="51"/>
      <c r="L20" s="51"/>
    </row>
    <row r="21" spans="1:18" ht="21.6" customHeight="1">
      <c r="A21" s="69"/>
      <c r="B21" s="69"/>
      <c r="C21" s="69"/>
      <c r="D21" s="69"/>
      <c r="E21" s="69"/>
      <c r="F21" s="72" t="s">
        <v>32</v>
      </c>
      <c r="G21" s="69"/>
      <c r="H21" s="69"/>
      <c r="I21" s="51"/>
      <c r="J21" s="51"/>
      <c r="K21" s="51"/>
      <c r="L21" s="51"/>
    </row>
    <row r="22" spans="1:18" ht="21.6" customHeight="1">
      <c r="A22" s="69"/>
      <c r="B22" s="69"/>
      <c r="C22" s="69"/>
      <c r="D22" s="69"/>
      <c r="E22" s="69"/>
      <c r="F22" s="73"/>
      <c r="G22" s="69"/>
      <c r="H22" s="69"/>
      <c r="I22" s="51"/>
      <c r="J22" s="51"/>
      <c r="K22" s="51"/>
      <c r="L22" s="51"/>
    </row>
    <row r="23" spans="1:18" ht="26.25" customHeight="1">
      <c r="A23" s="69"/>
      <c r="B23" s="69"/>
      <c r="C23" s="69"/>
      <c r="D23" s="69"/>
      <c r="E23" s="69"/>
      <c r="F23" s="51"/>
      <c r="G23" s="51"/>
      <c r="H23" s="51"/>
      <c r="I23" s="51"/>
      <c r="J23" s="51"/>
      <c r="K23" s="51"/>
      <c r="L23" s="51"/>
    </row>
    <row r="24" spans="1:18" s="59" customFormat="1" ht="30" customHeight="1">
      <c r="A24" s="74"/>
      <c r="B24" s="74"/>
      <c r="C24" s="74"/>
      <c r="D24" s="75" t="s">
        <v>313</v>
      </c>
      <c r="E24" s="75"/>
      <c r="F24" s="76"/>
      <c r="G24" s="75"/>
      <c r="H24" s="75" t="s">
        <v>312</v>
      </c>
      <c r="I24" s="75"/>
      <c r="J24" s="58"/>
      <c r="K24" s="58"/>
      <c r="L24" s="58"/>
    </row>
    <row r="25" spans="1:18" s="59" customFormat="1" ht="30" customHeight="1">
      <c r="A25" s="74"/>
      <c r="B25" s="74"/>
      <c r="C25" s="74"/>
      <c r="D25" s="63"/>
      <c r="E25" s="74"/>
      <c r="F25" s="55"/>
      <c r="G25" s="58"/>
      <c r="H25" s="77"/>
      <c r="I25" s="58"/>
      <c r="J25" s="58"/>
      <c r="K25" s="58"/>
      <c r="L25" s="58"/>
      <c r="M25" s="552" t="s">
        <v>293</v>
      </c>
      <c r="N25" s="552"/>
      <c r="O25" s="552"/>
      <c r="P25" s="552"/>
      <c r="Q25" s="552"/>
      <c r="R25" s="552"/>
    </row>
    <row r="26" spans="1:18" s="59" customFormat="1" ht="30" customHeight="1">
      <c r="A26" s="74"/>
      <c r="B26" s="74"/>
      <c r="C26" s="74"/>
      <c r="D26" s="75"/>
      <c r="E26" s="75"/>
      <c r="F26" s="76"/>
      <c r="G26" s="75"/>
      <c r="H26" s="79"/>
      <c r="I26" s="58"/>
      <c r="J26" s="79" t="s">
        <v>33</v>
      </c>
      <c r="K26" s="58"/>
      <c r="L26" s="58"/>
    </row>
    <row r="27" spans="1:18" ht="30" customHeight="1">
      <c r="A27" s="45"/>
      <c r="B27" s="45"/>
      <c r="C27" s="45"/>
      <c r="D27" s="45"/>
      <c r="E27" s="45"/>
      <c r="F27" s="78"/>
      <c r="G27" s="78"/>
      <c r="H27" s="78"/>
      <c r="I27" s="78"/>
      <c r="J27" s="78"/>
      <c r="K27" s="51"/>
      <c r="L27" s="51"/>
    </row>
    <row r="28" spans="1:18" ht="30" customHeight="1">
      <c r="A28" s="45"/>
      <c r="B28" s="45"/>
      <c r="C28" s="45"/>
      <c r="D28" s="45"/>
      <c r="E28" s="45"/>
      <c r="F28" s="51"/>
      <c r="G28" s="51"/>
      <c r="H28" s="51"/>
      <c r="I28" s="69"/>
      <c r="J28" s="78"/>
      <c r="K28" s="51"/>
      <c r="L28" s="51"/>
    </row>
    <row r="29" spans="1:18" ht="26.25" customHeight="1">
      <c r="A29" s="45"/>
      <c r="B29" s="45"/>
      <c r="C29" s="45"/>
      <c r="D29" s="45"/>
      <c r="E29" s="45"/>
      <c r="F29" s="51"/>
      <c r="G29" s="51"/>
      <c r="H29" s="51"/>
      <c r="I29" s="71"/>
      <c r="J29" s="79"/>
      <c r="K29" s="51"/>
      <c r="L29" s="45"/>
    </row>
    <row r="30" spans="1:18" ht="26.25" customHeight="1">
      <c r="A30" s="52"/>
      <c r="B30" s="52"/>
      <c r="C30" s="52"/>
      <c r="D30" s="52"/>
      <c r="E30" s="52"/>
      <c r="I30" s="52"/>
      <c r="J30" s="52"/>
      <c r="K30" s="52"/>
      <c r="L30" s="52"/>
    </row>
    <row r="31" spans="1:18" ht="26.25" customHeight="1">
      <c r="A31" s="52"/>
      <c r="B31" s="52"/>
      <c r="C31" s="52"/>
      <c r="D31" s="52"/>
      <c r="E31" s="52"/>
      <c r="I31" s="52"/>
      <c r="J31" s="52"/>
      <c r="K31" s="52"/>
      <c r="L31" s="52"/>
    </row>
    <row r="32" spans="1:18" ht="26.25" customHeight="1">
      <c r="A32" s="52"/>
      <c r="B32" s="52"/>
      <c r="J32" s="52"/>
      <c r="K32" s="52"/>
      <c r="L32" s="52"/>
    </row>
    <row r="33" spans="1:12" ht="26.25" customHeight="1">
      <c r="A33" s="52"/>
      <c r="B33" s="52"/>
      <c r="C33" s="52"/>
      <c r="D33" s="52"/>
      <c r="E33" s="52"/>
      <c r="J33" s="52"/>
      <c r="K33" s="52"/>
      <c r="L33" s="52"/>
    </row>
    <row r="34" spans="1:12" ht="26.25" customHeight="1">
      <c r="A34" s="52"/>
      <c r="B34" s="52"/>
      <c r="C34" s="52"/>
      <c r="D34" s="52"/>
      <c r="E34" s="52"/>
      <c r="J34" s="52"/>
      <c r="K34" s="52"/>
      <c r="L34" s="52"/>
    </row>
    <row r="35" spans="1:12" ht="26.25" customHeight="1">
      <c r="A35" s="52"/>
      <c r="B35" s="52"/>
      <c r="C35" s="52"/>
      <c r="D35" s="52"/>
      <c r="E35" s="52"/>
      <c r="J35" s="52"/>
      <c r="K35" s="52"/>
      <c r="L35" s="52"/>
    </row>
    <row r="36" spans="1:12" ht="26.25" customHeight="1">
      <c r="A36" s="52"/>
      <c r="B36" s="52"/>
      <c r="C36" s="52"/>
      <c r="D36" s="52"/>
      <c r="E36" s="52"/>
      <c r="J36" s="52"/>
      <c r="K36" s="52"/>
      <c r="L36" s="52"/>
    </row>
    <row r="37" spans="1:12" ht="26.25" customHeight="1">
      <c r="A37" s="52"/>
      <c r="B37" s="52"/>
      <c r="C37" s="52"/>
      <c r="D37" s="52"/>
      <c r="E37" s="52"/>
      <c r="J37" s="52"/>
      <c r="K37" s="52"/>
      <c r="L37" s="52"/>
    </row>
    <row r="38" spans="1:12" ht="26.25" customHeight="1">
      <c r="A38" s="52"/>
      <c r="B38" s="52"/>
      <c r="C38" s="52"/>
      <c r="D38" s="52"/>
      <c r="E38" s="52"/>
      <c r="F38" s="52"/>
      <c r="G38" s="52"/>
      <c r="H38" s="52"/>
      <c r="I38" s="52"/>
      <c r="J38" s="52"/>
      <c r="K38" s="52"/>
      <c r="L38" s="52"/>
    </row>
    <row r="39" spans="1:12" ht="26.25" customHeight="1">
      <c r="A39" s="52"/>
      <c r="B39" s="52"/>
      <c r="C39" s="52"/>
      <c r="D39" s="52"/>
      <c r="E39" s="52"/>
      <c r="F39" s="52"/>
      <c r="G39" s="52"/>
      <c r="H39" s="52"/>
      <c r="I39" s="52"/>
      <c r="J39" s="52"/>
      <c r="K39" s="52"/>
      <c r="L39" s="52"/>
    </row>
    <row r="40" spans="1:12" ht="26.25" customHeight="1">
      <c r="A40" s="52"/>
      <c r="B40" s="52"/>
      <c r="C40" s="52"/>
      <c r="D40" s="52"/>
      <c r="E40" s="52"/>
      <c r="F40" s="52"/>
      <c r="G40" s="52"/>
      <c r="H40" s="52"/>
      <c r="I40" s="52"/>
      <c r="J40" s="52"/>
      <c r="K40" s="52"/>
      <c r="L40" s="52"/>
    </row>
    <row r="41" spans="1:12" ht="26.25" customHeight="1">
      <c r="A41" s="52"/>
      <c r="B41" s="52"/>
      <c r="C41" s="52"/>
      <c r="D41" s="52"/>
      <c r="E41" s="52"/>
      <c r="F41" s="52"/>
      <c r="G41" s="52"/>
      <c r="H41" s="52"/>
      <c r="I41" s="52"/>
      <c r="J41" s="52"/>
      <c r="K41" s="52"/>
      <c r="L41" s="52"/>
    </row>
    <row r="42" spans="1:12" ht="26.25" customHeight="1">
      <c r="A42" s="52"/>
      <c r="B42" s="52"/>
      <c r="C42" s="52"/>
      <c r="D42" s="52"/>
      <c r="E42" s="52"/>
      <c r="F42" s="52"/>
      <c r="G42" s="52"/>
      <c r="H42" s="52"/>
      <c r="I42" s="52"/>
      <c r="J42" s="52"/>
      <c r="K42" s="52"/>
      <c r="L42" s="52"/>
    </row>
    <row r="43" spans="1:12" ht="26.25" customHeight="1">
      <c r="A43" s="52"/>
      <c r="B43" s="52"/>
      <c r="C43" s="52"/>
      <c r="D43" s="52"/>
      <c r="E43" s="52"/>
      <c r="F43" s="52"/>
      <c r="G43" s="52"/>
      <c r="H43" s="52"/>
      <c r="I43" s="52"/>
      <c r="J43" s="52"/>
      <c r="K43" s="52"/>
      <c r="L43" s="52"/>
    </row>
    <row r="44" spans="1:12" ht="26.25" customHeight="1">
      <c r="A44" s="52"/>
      <c r="B44" s="52"/>
      <c r="C44" s="52"/>
      <c r="D44" s="52"/>
      <c r="E44" s="52"/>
      <c r="F44" s="52"/>
      <c r="G44" s="52"/>
      <c r="H44" s="52"/>
      <c r="I44" s="52"/>
      <c r="J44" s="52"/>
      <c r="K44" s="52"/>
      <c r="L44" s="52"/>
    </row>
    <row r="45" spans="1:12" ht="26.25" customHeight="1">
      <c r="A45" s="52"/>
      <c r="B45" s="52"/>
      <c r="C45" s="52"/>
      <c r="D45" s="52"/>
      <c r="E45" s="52"/>
      <c r="F45" s="52"/>
      <c r="G45" s="52"/>
      <c r="H45" s="52"/>
      <c r="I45" s="52"/>
      <c r="J45" s="52"/>
      <c r="K45" s="52"/>
      <c r="L45" s="52"/>
    </row>
    <row r="46" spans="1:12" ht="16.2">
      <c r="A46" s="52"/>
      <c r="B46" s="52"/>
      <c r="C46" s="52"/>
      <c r="D46" s="52"/>
      <c r="E46" s="52"/>
      <c r="F46" s="52"/>
      <c r="G46" s="52"/>
      <c r="H46" s="52"/>
      <c r="I46" s="52"/>
      <c r="J46" s="53"/>
      <c r="K46" s="53"/>
      <c r="L46" s="53"/>
    </row>
    <row r="47" spans="1:12" ht="16.2">
      <c r="A47" s="53"/>
      <c r="B47" s="53"/>
      <c r="C47" s="53"/>
      <c r="D47" s="53"/>
      <c r="E47" s="53"/>
      <c r="F47" s="53"/>
      <c r="G47" s="53"/>
      <c r="H47" s="53"/>
      <c r="I47" s="53"/>
      <c r="J47" s="53"/>
      <c r="K47" s="53"/>
      <c r="L47" s="53"/>
    </row>
    <row r="48" spans="1:12" ht="16.2">
      <c r="A48" s="53"/>
      <c r="B48" s="53"/>
      <c r="C48" s="53"/>
      <c r="D48" s="53"/>
      <c r="E48" s="53"/>
      <c r="F48" s="53"/>
      <c r="G48" s="53"/>
      <c r="H48" s="53"/>
      <c r="I48" s="53"/>
      <c r="J48" s="53"/>
      <c r="K48" s="53"/>
      <c r="L48" s="53"/>
    </row>
    <row r="49" spans="1:9" ht="16.2">
      <c r="A49" s="53"/>
      <c r="B49" s="53"/>
      <c r="C49" s="53"/>
      <c r="D49" s="53"/>
      <c r="E49" s="53"/>
      <c r="F49" s="53"/>
      <c r="G49" s="53"/>
      <c r="H49" s="53"/>
      <c r="I49" s="53"/>
    </row>
  </sheetData>
  <mergeCells count="10">
    <mergeCell ref="M25:R25"/>
    <mergeCell ref="J3:K3"/>
    <mergeCell ref="I8:K8"/>
    <mergeCell ref="B17:J18"/>
    <mergeCell ref="B16:J16"/>
    <mergeCell ref="I13:J13"/>
    <mergeCell ref="A8:C8"/>
    <mergeCell ref="D4:H4"/>
    <mergeCell ref="M6:R6"/>
    <mergeCell ref="B6:E6"/>
  </mergeCells>
  <phoneticPr fontId="10"/>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8587681-A1B7-4D12-9410-279F2B25290C}">
  <ds:schemaRefs>
    <ds:schemaRef ds:uri="http://purl.org/dc/terms/"/>
    <ds:schemaRef ds:uri="http://schemas.microsoft.com/office/infopath/2007/PartnerControls"/>
    <ds:schemaRef ds:uri="http://schemas.microsoft.com/office/2006/documentManagement/types"/>
    <ds:schemaRef ds:uri="862137e7-8d7c-4855-b122-2ef27e0b566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3.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3DF316-11E6-481B-9972-64C22A2F88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非会員用申込書</vt:lpstr>
      <vt:lpstr>計算シート</vt:lpstr>
      <vt:lpstr>請求書</vt:lpstr>
      <vt:lpstr>見積書</vt:lpstr>
      <vt:lpstr>納品書</vt:lpstr>
      <vt:lpstr>領収書</vt:lpstr>
      <vt:lpstr>【非会員】書籍送付案内 </vt:lpstr>
      <vt:lpstr>その他送付</vt:lpstr>
      <vt:lpstr>'【非会員】書籍送付案内 '!Print_Area</vt:lpstr>
      <vt:lpstr>その他送付!Print_Area</vt:lpstr>
      <vt:lpstr>計算シート!Print_Area</vt:lpstr>
      <vt:lpstr>見積書!Print_Area</vt:lpstr>
      <vt:lpstr>請求書!Print_Area</vt:lpstr>
      <vt:lpstr>納品書!Print_Area</vt:lpstr>
      <vt:lpstr>非会員用申込書!Print_Area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広報04</cp:lastModifiedBy>
  <cp:lastPrinted>2024-10-24T05:30:31Z</cp:lastPrinted>
  <dcterms:created xsi:type="dcterms:W3CDTF">2010-06-16T07:20:35Z</dcterms:created>
  <dcterms:modified xsi:type="dcterms:W3CDTF">2024-10-31T04:30:36Z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