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502\"/>
    </mc:Choice>
  </mc:AlternateContent>
  <xr:revisionPtr revIDLastSave="0" documentId="13_ncr:1_{18C76878-514C-45E9-88E6-757CAA04CBB4}" xr6:coauthVersionLast="47" xr6:coauthVersionMax="47" xr10:uidLastSave="{00000000-0000-0000-0000-000000000000}"/>
  <bookViews>
    <workbookView xWindow="-108" yWindow="-108" windowWidth="23256" windowHeight="12456" xr2:uid="{00000000-000D-0000-FFFF-FFFF00000000}"/>
  </bookViews>
  <sheets>
    <sheet name="民間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入金前】請求書送付案内" sheetId="32" state="hidden" r:id="rId7"/>
    <sheet name="【入金後】書籍送付案内 " sheetId="33" state="hidden" r:id="rId8"/>
    <sheet name="その他送付" sheetId="20"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34" l="1"/>
  <c r="C8" i="32"/>
  <c r="C8" i="33"/>
  <c r="C8" i="27"/>
  <c r="H30" i="34"/>
  <c r="H29" i="34"/>
  <c r="H28" i="34"/>
  <c r="H27" i="34"/>
  <c r="C41" i="34"/>
  <c r="AP1" i="27" l="1"/>
  <c r="AP1" i="32" s="1"/>
  <c r="X31" i="34"/>
  <c r="AP1" i="33" l="1"/>
  <c r="K2" i="20"/>
  <c r="M45" i="27"/>
  <c r="AI45" i="27"/>
  <c r="AP1" i="28"/>
  <c r="AP1" i="29"/>
  <c r="AP1" i="30"/>
  <c r="X23" i="34"/>
  <c r="X26" i="34"/>
  <c r="W23" i="34"/>
  <c r="W26" i="34"/>
  <c r="W31" i="34"/>
  <c r="V23" i="34"/>
  <c r="V26" i="34"/>
  <c r="V31" i="34"/>
  <c r="U23" i="34"/>
  <c r="U26" i="34"/>
  <c r="U31" i="34"/>
  <c r="D35" i="34"/>
  <c r="N33" i="34"/>
  <c r="N34" i="34" s="1"/>
  <c r="I40" i="34" l="1"/>
  <c r="C40" i="34"/>
  <c r="C39" i="34"/>
  <c r="O48" i="34" s="1"/>
  <c r="I38" i="34"/>
  <c r="D38" i="34"/>
  <c r="C37" i="34"/>
  <c r="C36" i="34"/>
  <c r="M48" i="34" s="1"/>
  <c r="C52" i="34" s="1"/>
  <c r="L48" i="34"/>
  <c r="B52" i="34" l="1"/>
  <c r="N48" i="34"/>
  <c r="D52" i="34" s="1"/>
  <c r="K48" i="34"/>
  <c r="F48" i="34"/>
  <c r="B48" i="34"/>
  <c r="E52" i="34" s="1"/>
  <c r="B6" i="20" l="1"/>
  <c r="A52" i="34"/>
  <c r="H25" i="34"/>
  <c r="H24" i="34"/>
  <c r="H8" i="34"/>
  <c r="H9" i="34"/>
  <c r="H10" i="34"/>
  <c r="H11" i="34"/>
  <c r="H12" i="34"/>
  <c r="H13" i="34"/>
  <c r="H14" i="34"/>
  <c r="H15" i="34"/>
  <c r="H16" i="34"/>
  <c r="H17" i="34"/>
  <c r="H18" i="34"/>
  <c r="H19" i="34"/>
  <c r="H20" i="34"/>
  <c r="H21" i="34"/>
  <c r="H22" i="34"/>
  <c r="H7" i="34"/>
  <c r="V12" i="34" l="1"/>
  <c r="W12" i="34"/>
  <c r="W48" i="34"/>
  <c r="U12" i="34"/>
  <c r="S12" i="34"/>
  <c r="Q12" i="34"/>
  <c r="N12" i="34"/>
  <c r="X12" i="34" s="1"/>
  <c r="V48" i="34"/>
  <c r="W11" i="34"/>
  <c r="V11" i="34"/>
  <c r="U11" i="34"/>
  <c r="X11" i="34"/>
  <c r="S11" i="34"/>
  <c r="Q11" i="34"/>
  <c r="N11" i="34"/>
  <c r="U48" i="34"/>
  <c r="W10" i="34"/>
  <c r="V10" i="34"/>
  <c r="U10" i="34"/>
  <c r="S10" i="34"/>
  <c r="Q10" i="34"/>
  <c r="N10" i="34"/>
  <c r="X10" i="34" s="1"/>
  <c r="AF48" i="34"/>
  <c r="W21" i="34"/>
  <c r="V21" i="34"/>
  <c r="U21" i="34"/>
  <c r="X21" i="34"/>
  <c r="Q21" i="34"/>
  <c r="N21" i="34"/>
  <c r="S21" i="34"/>
  <c r="S48" i="34"/>
  <c r="W8" i="34"/>
  <c r="V8" i="34"/>
  <c r="U8" i="34"/>
  <c r="Q8" i="34"/>
  <c r="N8" i="34"/>
  <c r="X8" i="34" s="1"/>
  <c r="S8" i="34"/>
  <c r="AD48" i="34"/>
  <c r="W19" i="34"/>
  <c r="V19" i="34"/>
  <c r="U19" i="34"/>
  <c r="Q19" i="34"/>
  <c r="N19" i="34"/>
  <c r="X19" i="34" s="1"/>
  <c r="S19" i="34"/>
  <c r="BC48" i="34"/>
  <c r="W18" i="34"/>
  <c r="V18" i="34"/>
  <c r="U18" i="34"/>
  <c r="AC48" i="34"/>
  <c r="Q18" i="34"/>
  <c r="N18" i="34"/>
  <c r="X18" i="34" s="1"/>
  <c r="S18" i="34"/>
  <c r="BD48" i="34"/>
  <c r="W17" i="34"/>
  <c r="V17" i="34"/>
  <c r="U17" i="34"/>
  <c r="AB48" i="34"/>
  <c r="N17" i="34"/>
  <c r="X17" i="34" s="1"/>
  <c r="S17" i="34"/>
  <c r="Q17" i="34"/>
  <c r="T48" i="34"/>
  <c r="W9" i="34"/>
  <c r="V9" i="34"/>
  <c r="U9" i="34"/>
  <c r="Q9" i="34"/>
  <c r="N9" i="34"/>
  <c r="X9" i="34" s="1"/>
  <c r="S9" i="34"/>
  <c r="Q48" i="34"/>
  <c r="X7" i="34"/>
  <c r="W7" i="34"/>
  <c r="V7" i="34"/>
  <c r="U7" i="34"/>
  <c r="S7" i="34"/>
  <c r="Q7" i="34"/>
  <c r="N7" i="34"/>
  <c r="AG48" i="34"/>
  <c r="W22" i="34"/>
  <c r="V22" i="34"/>
  <c r="U22" i="34"/>
  <c r="S22" i="34"/>
  <c r="Q22" i="34"/>
  <c r="N22" i="34"/>
  <c r="X22" i="34" s="1"/>
  <c r="AE48" i="34"/>
  <c r="W20" i="34"/>
  <c r="V20" i="34"/>
  <c r="U20" i="34"/>
  <c r="Q20" i="34"/>
  <c r="N20" i="34"/>
  <c r="X20" i="34" s="1"/>
  <c r="S20" i="34"/>
  <c r="W16" i="34"/>
  <c r="V16" i="34"/>
  <c r="U16" i="34"/>
  <c r="AA48" i="34"/>
  <c r="N16" i="34"/>
  <c r="X16" i="34" s="1"/>
  <c r="S16" i="34"/>
  <c r="Q16" i="34"/>
  <c r="W15" i="34"/>
  <c r="V15" i="34"/>
  <c r="U15" i="34"/>
  <c r="Z48" i="34"/>
  <c r="N15" i="34"/>
  <c r="X15" i="34" s="1"/>
  <c r="S15" i="34"/>
  <c r="Q15" i="34"/>
  <c r="W14" i="34"/>
  <c r="V14" i="34"/>
  <c r="U14" i="34"/>
  <c r="Y48" i="34"/>
  <c r="N14" i="34"/>
  <c r="X14" i="34" s="1"/>
  <c r="S14" i="34"/>
  <c r="Q14" i="34"/>
  <c r="W13" i="34"/>
  <c r="V13" i="34"/>
  <c r="U13" i="34"/>
  <c r="X48" i="34"/>
  <c r="S13" i="34"/>
  <c r="Q13" i="34"/>
  <c r="N13" i="34"/>
  <c r="X13" i="34" s="1"/>
  <c r="H5" i="34"/>
  <c r="F6" i="20"/>
  <c r="V9" i="33"/>
  <c r="C23" i="27" l="1" a="1"/>
  <c r="C23" i="27" s="1"/>
  <c r="AH23" i="27" a="1"/>
  <c r="AH23" i="27" s="1"/>
  <c r="AM23" i="27" a="1"/>
  <c r="AM23" i="27" s="1"/>
  <c r="AM22" i="27" a="1"/>
  <c r="AM22" i="27" s="1"/>
  <c r="AR24" i="27" a="1"/>
  <c r="AR24" i="27" s="1"/>
  <c r="AR22" i="27" a="1"/>
  <c r="AR22" i="27" s="1"/>
  <c r="AR26" i="27" a="1"/>
  <c r="AR26" i="27" s="1"/>
  <c r="AR31" i="27" a="1"/>
  <c r="AR31" i="27" s="1"/>
  <c r="AR23" i="27" a="1"/>
  <c r="AR23" i="27" s="1"/>
  <c r="AR25" i="27" a="1"/>
  <c r="AR25" i="27" s="1"/>
  <c r="AR32" i="27" a="1"/>
  <c r="AR32" i="27" s="1"/>
  <c r="AR27" i="27" a="1"/>
  <c r="AR27" i="27" s="1"/>
  <c r="AR28" i="27" a="1"/>
  <c r="AR28" i="27" s="1"/>
  <c r="AR29" i="27" a="1"/>
  <c r="AR29" i="27" s="1"/>
  <c r="AR30" i="27" a="1"/>
  <c r="AR30" i="27" s="1"/>
  <c r="Q31" i="34"/>
  <c r="C24" i="27" a="1"/>
  <c r="C24" i="27" s="1"/>
  <c r="C31" i="27" a="1"/>
  <c r="C31" i="27" s="1"/>
  <c r="C26" i="27" a="1"/>
  <c r="C26" i="27" s="1"/>
  <c r="C27" i="27" a="1"/>
  <c r="C27" i="27" s="1"/>
  <c r="C30" i="27" a="1"/>
  <c r="C30" i="27" s="1"/>
  <c r="C25" i="27" a="1"/>
  <c r="C25" i="27" s="1"/>
  <c r="C28" i="27" a="1"/>
  <c r="C28" i="27" s="1"/>
  <c r="C32" i="27" a="1"/>
  <c r="C32" i="27" s="1"/>
  <c r="C29" i="27" a="1"/>
  <c r="C29" i="27" s="1"/>
  <c r="C22" i="27" a="1"/>
  <c r="C22" i="27" s="1"/>
  <c r="N31" i="34"/>
  <c r="S31" i="34"/>
  <c r="AH24" i="27" a="1"/>
  <c r="AH24" i="27" s="1"/>
  <c r="AH30" i="27" a="1"/>
  <c r="AH30" i="27" s="1"/>
  <c r="AH25" i="27" a="1"/>
  <c r="AH25" i="27" s="1"/>
  <c r="AH31" i="27" a="1"/>
  <c r="AH31" i="27" s="1"/>
  <c r="AH28" i="27" a="1"/>
  <c r="AH28" i="27" s="1"/>
  <c r="AH26" i="27" a="1"/>
  <c r="AH26" i="27" s="1"/>
  <c r="AH32" i="27" a="1"/>
  <c r="AH32" i="27" s="1"/>
  <c r="AH22" i="27" a="1"/>
  <c r="AH22" i="27" s="1"/>
  <c r="AH27" i="27" a="1"/>
  <c r="AH27" i="27" s="1"/>
  <c r="AH29" i="27" a="1"/>
  <c r="AH29" i="27" s="1"/>
  <c r="AM28" i="27" a="1"/>
  <c r="AM28" i="27" s="1"/>
  <c r="AM29" i="27" a="1"/>
  <c r="AM29" i="27" s="1"/>
  <c r="AM30" i="27" a="1"/>
  <c r="AM30" i="27" s="1"/>
  <c r="AM24" i="27" a="1"/>
  <c r="AM24" i="27" s="1"/>
  <c r="AM25" i="27" a="1"/>
  <c r="AM25" i="27" s="1"/>
  <c r="AM31" i="27" a="1"/>
  <c r="AM31" i="27" s="1"/>
  <c r="AM26" i="27" a="1"/>
  <c r="AM26" i="27" s="1"/>
  <c r="AM32" i="27" a="1"/>
  <c r="AM32" i="27" s="1"/>
  <c r="AM27" i="27" a="1"/>
  <c r="AM27" i="27" s="1"/>
  <c r="V9" i="30"/>
  <c r="V9" i="29"/>
  <c r="V9" i="28"/>
  <c r="G48" i="34" l="1"/>
  <c r="D48" i="34"/>
  <c r="AI2" i="27"/>
  <c r="AL2" i="33" l="1"/>
  <c r="AK2" i="33" l="1"/>
  <c r="AK2" i="32"/>
  <c r="AL2" i="29"/>
  <c r="AL2" i="30" l="1"/>
  <c r="AL2" i="32"/>
  <c r="AL2" i="28"/>
  <c r="J3" i="20"/>
  <c r="F32" i="33" l="1"/>
  <c r="AK31" i="33"/>
  <c r="F31" i="33"/>
  <c r="F30" i="33"/>
  <c r="AK30" i="33"/>
  <c r="F29" i="33"/>
  <c r="AK29" i="33"/>
  <c r="F28" i="33"/>
  <c r="AK27" i="33"/>
  <c r="F27" i="33"/>
  <c r="F26" i="33"/>
  <c r="F25" i="33"/>
  <c r="F24" i="33"/>
  <c r="C8" i="28"/>
  <c r="C8" i="29"/>
  <c r="C8" i="30"/>
  <c r="AK32" i="33" l="1"/>
  <c r="AK28" i="33"/>
  <c r="AK26" i="33"/>
  <c r="AK25" i="33"/>
  <c r="AR26" i="28"/>
  <c r="C32" i="29"/>
  <c r="C32" i="28"/>
  <c r="C32" i="30"/>
  <c r="C31" i="29"/>
  <c r="C31" i="28"/>
  <c r="C31" i="30"/>
  <c r="AR28" i="30"/>
  <c r="C30" i="29"/>
  <c r="C30" i="30"/>
  <c r="C30" i="28"/>
  <c r="C29" i="30"/>
  <c r="C29" i="29"/>
  <c r="C29" i="28"/>
  <c r="AR25" i="30"/>
  <c r="AM28" i="29"/>
  <c r="AM28" i="30"/>
  <c r="AM28" i="28"/>
  <c r="AH28" i="29"/>
  <c r="AH28" i="30"/>
  <c r="AH28" i="28"/>
  <c r="C28" i="30"/>
  <c r="C28" i="28"/>
  <c r="C28" i="29"/>
  <c r="AR27" i="28"/>
  <c r="AR27" i="30"/>
  <c r="AR27" i="29"/>
  <c r="AH27" i="29"/>
  <c r="AH27" i="28"/>
  <c r="AH27" i="30"/>
  <c r="AR24" i="28"/>
  <c r="C27" i="30"/>
  <c r="C27" i="29"/>
  <c r="C27" i="28"/>
  <c r="AM27" i="29"/>
  <c r="AM27" i="28"/>
  <c r="AM27" i="30"/>
  <c r="AM26" i="30"/>
  <c r="AM26" i="28"/>
  <c r="AM26" i="29"/>
  <c r="C26" i="29"/>
  <c r="C26" i="28"/>
  <c r="C26" i="30"/>
  <c r="AH26" i="30"/>
  <c r="AH26" i="28"/>
  <c r="AH26" i="29"/>
  <c r="AM25" i="29"/>
  <c r="AM25" i="30"/>
  <c r="AM25" i="28"/>
  <c r="AH25" i="29"/>
  <c r="AH25" i="30"/>
  <c r="AH25" i="28"/>
  <c r="C25" i="29"/>
  <c r="C25" i="30"/>
  <c r="C25" i="28"/>
  <c r="C24" i="28"/>
  <c r="C24" i="29"/>
  <c r="C24" i="30"/>
  <c r="AH24" i="29"/>
  <c r="AH24" i="28"/>
  <c r="AH24" i="30"/>
  <c r="AM24" i="30"/>
  <c r="AM24" i="28"/>
  <c r="AM24" i="29"/>
  <c r="AK24" i="33"/>
  <c r="AK23" i="33"/>
  <c r="F23" i="33"/>
  <c r="AH32" i="28"/>
  <c r="AH32" i="29"/>
  <c r="AH32" i="30"/>
  <c r="AM32" i="30"/>
  <c r="AM32" i="29"/>
  <c r="AM32" i="28"/>
  <c r="AH31" i="30"/>
  <c r="AH31" i="29"/>
  <c r="AH31" i="28"/>
  <c r="AM31" i="30"/>
  <c r="AM31" i="29"/>
  <c r="AM31" i="28"/>
  <c r="AM30" i="28"/>
  <c r="AM30" i="30"/>
  <c r="AM30" i="29"/>
  <c r="AH30" i="30"/>
  <c r="AH30" i="28"/>
  <c r="AH30" i="29"/>
  <c r="C23" i="29"/>
  <c r="C23" i="28"/>
  <c r="C23" i="30"/>
  <c r="AM29" i="28"/>
  <c r="AM29" i="30"/>
  <c r="AM29" i="29"/>
  <c r="AH23" i="30"/>
  <c r="AH23" i="29"/>
  <c r="AH23" i="28"/>
  <c r="AM23" i="30"/>
  <c r="AM23" i="29"/>
  <c r="AM23" i="28"/>
  <c r="AH29" i="29"/>
  <c r="AH29" i="28"/>
  <c r="AH29" i="30"/>
  <c r="AM22" i="30"/>
  <c r="AM22" i="28"/>
  <c r="AM22" i="29"/>
  <c r="AH22" i="30"/>
  <c r="AH22" i="28"/>
  <c r="AH22" i="29"/>
  <c r="AR25" i="28" l="1"/>
  <c r="AR26" i="29"/>
  <c r="AR26" i="30"/>
  <c r="AR25" i="29"/>
  <c r="AR28" i="29"/>
  <c r="AR28" i="28"/>
  <c r="AR24" i="29"/>
  <c r="AR24" i="30"/>
  <c r="AR32" i="28"/>
  <c r="AR32" i="30"/>
  <c r="AR32" i="29"/>
  <c r="AR31" i="28"/>
  <c r="AR31" i="30"/>
  <c r="AR31" i="29"/>
  <c r="AR30" i="30"/>
  <c r="AR30" i="29"/>
  <c r="AR30" i="28"/>
  <c r="AR29" i="29"/>
  <c r="AR29" i="28"/>
  <c r="AR29" i="30"/>
  <c r="AR23" i="29"/>
  <c r="AR23" i="30"/>
  <c r="AR23" i="28"/>
  <c r="AR35" i="27"/>
  <c r="AR35" i="30" s="1"/>
  <c r="C22" i="29"/>
  <c r="C22" i="30"/>
  <c r="AR22" i="30"/>
  <c r="AR22" i="28"/>
  <c r="AR22" i="29"/>
  <c r="C22" i="28"/>
  <c r="AR35" i="29" l="1"/>
  <c r="AR35" i="28"/>
  <c r="O37" i="27"/>
  <c r="AR34" i="27"/>
  <c r="AR33" i="27" l="1"/>
  <c r="AR34" i="28"/>
  <c r="AR34" i="29"/>
  <c r="AR34" i="30"/>
  <c r="AR33" i="29" l="1"/>
  <c r="AR33" i="30"/>
  <c r="AR33" i="28"/>
  <c r="O37" i="29"/>
  <c r="O37" i="28"/>
  <c r="O3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47" authorId="0" shapeId="0" xr:uid="{37AAB3FC-2449-4E24-88AA-90CD24158825}">
      <text>
        <r>
          <rPr>
            <b/>
            <sz val="9"/>
            <color indexed="81"/>
            <rFont val="MS P ゴシック"/>
            <family val="3"/>
            <charset val="128"/>
          </rPr>
          <t xml:space="preserve">第1巻 </t>
        </r>
        <r>
          <rPr>
            <sz val="9"/>
            <color indexed="81"/>
            <rFont val="MS P ゴシック"/>
            <family val="3"/>
            <charset val="128"/>
          </rPr>
          <t xml:space="preserve">
</t>
        </r>
      </text>
    </comment>
    <comment ref="AW47" authorId="0" shapeId="0" xr:uid="{F927AD3B-9480-45A4-BC0B-B2A172B88E55}">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<sst xmlns="http://schemas.openxmlformats.org/spreadsheetml/2006/main" count="366" uniqueCount="262">
  <si>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</si>
  <si>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</si>
  <si>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</si>
  <si>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</si>
  <si>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</si>
  <si>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</si>
  <si>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</si>
  <si>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</si>
  <si>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</si>
  <si>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</si>
  <si>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</si>
  <si>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</si>
  <si>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</si>
  <si>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</si>
  <si>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</si>
  <si>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</si>
  <si>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</si>
  <si>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</si>
  <si>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</si>
  <si>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</si>
  <si>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</si>
  <si>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</si>
  <si>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</si>
  <si>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2,950(注)</t>
    <rPh sb="6" eb="7">
      <t>チュウ</t>
    </rPh>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</si>
  <si>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</si>
  <si>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</si>
  <si>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</si>
  <si>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</si>
  <si>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</si>
  <si>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</si>
  <si>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</si>
  <si>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</si>
  <si>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</si>
  <si>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</si>
  <si>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</si>
  <si>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</si>
  <si>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</si>
  <si>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</si>
  <si>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</si>
  <si>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</si>
  <si>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</si>
  <si>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</si>
  <si>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</si>
  <si>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</si>
  <si>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</si>
  <si>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</si>
  <si>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</si>
  <si>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</si>
  <si>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</si>
  <si>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</si>
  <si>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</si>
  <si>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</si>
  <si>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</si>
  <si>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</si>
  <si>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</si>
  <si>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</si>
  <si>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</si>
  <si>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</si>
  <si>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</si>
  <si>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</si>
  <si>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</si>
  <si>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</si>
  <si>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</si>
  <si>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</si>
  <si>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</si>
  <si>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</si>
  <si>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</si>
  <si>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</si>
  <si>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</si>
  <si>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</si>
  <si>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</si>
  <si>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</si>
  <si>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</si>
  <si>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</si>
  <si>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</si>
  <si>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</si>
  <si>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</si>
  <si>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</si>
  <si>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</si>
  <si>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</si>
  <si>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</si>
  <si>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</si>
  <si>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</si>
  <si>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</si>
  <si>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</si>
  <si>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</si>
  <si>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</si>
  <si>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領収書</t>
    <rPh sb="0" eb="3">
      <t>リョウシュウショ</t>
    </rPh>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</si>
  <si>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</si>
  <si>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</si>
  <si>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</si>
  <si>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</si>
  <si>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</si>
  <si>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</si>
  <si>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</si>
  <si>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</si>
  <si>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</si>
  <si>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</si>
  <si>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様</t>
    <rPh sb="0" eb="1">
      <t>サマ</t>
    </rPh>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</si>
  <si>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</si>
  <si>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</si>
  <si>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</si>
  <si>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</si>
  <si>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</si>
  <si>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</si>
  <si>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</si>
  <si>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</si>
  <si>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</si>
  <si>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</si>
  <si>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</si>
  <si>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</si>
  <si>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</si>
  <si>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</si>
  <si>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</si>
  <si>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</si>
  <si>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</si>
  <si>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</si>
  <si>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</si>
  <si>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</si>
  <si>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</si>
  <si>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</si>
  <si>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</si>
  <si>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</si>
  <si>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</si>
  <si>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</si>
  <si>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</si>
  <si>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</si>
  <si>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</si>
  <si>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20"/>
  </si>
  <si>
    <t>ｶ)〇〇ｶｲｼｬ</t>
    <phoneticPr fontId="12"/>
  </si>
  <si>
    <t>郵送不要</t>
    <rPh sb="0" eb="2">
      <t>ユウソウ</t>
    </rPh>
    <rPh sb="2" eb="4">
      <t>フヨウ</t>
    </rPh>
    <phoneticPr fontId="12"/>
  </si>
  <si>
    <t>　厚さ３cm以内はレターパックライト、３～５cmはレターパックプラスで発送します。</t>
    <rPh sb="6" eb="8">
      <t>イナイ</t>
    </rPh>
    <rPh sb="35" eb="37">
      <t>ハッソウ</t>
    </rPh>
    <phoneticPr fontId="20"/>
  </si>
  <si>
    <t>　上記以上の大量発注の場合、クロネコヤマト宅急便の着払いで発送となりますので、ご了承ください。</t>
    <rPh sb="1" eb="3">
      <t>ジョウキ</t>
    </rPh>
    <rPh sb="40" eb="42">
      <t>リョウショウ</t>
    </rPh>
    <phoneticPr fontId="12"/>
  </si>
  <si>
    <t xml:space="preserve">送 料   </t>
    <rPh sb="0" eb="1">
      <t>ソウ</t>
    </rPh>
    <rPh sb="2" eb="3">
      <t>リョウ</t>
    </rPh>
    <phoneticPr fontId="20"/>
  </si>
  <si>
    <t>1部</t>
    <rPh sb="1" eb="2">
      <t>ブ</t>
    </rPh>
    <phoneticPr fontId="12"/>
  </si>
  <si>
    <t>← 送付する書類に合わせて変更してください</t>
    <rPh sb="2" eb="4">
      <t>ソウフ</t>
    </rPh>
    <rPh sb="6" eb="8">
      <t>ショルイ</t>
    </rPh>
    <rPh sb="9" eb="10">
      <t>ア</t>
    </rPh>
    <rPh sb="13" eb="15">
      <t>ヘンコウ</t>
    </rPh>
    <phoneticPr fontId="12"/>
  </si>
  <si>
    <t>御中</t>
  </si>
  <si>
    <t>【送付先】</t>
    <phoneticPr fontId="20"/>
  </si>
  <si>
    <t>メールアドレス</t>
    <phoneticPr fontId="20"/>
  </si>
  <si>
    <t>電話番号</t>
    <rPh sb="0" eb="2">
      <t>デンワ</t>
    </rPh>
    <rPh sb="2" eb="4">
      <t>バンゴウ</t>
    </rPh>
    <phoneticPr fontId="20"/>
  </si>
  <si>
    <t>日本国土調査測量協会から
請求・発送</t>
    <phoneticPr fontId="12"/>
  </si>
  <si>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20"/>
  </si>
  <si>
    <t>社名または氏名</t>
    <rPh sb="0" eb="2">
      <t>シャメイ</t>
    </rPh>
    <rPh sb="5" eb="7">
      <t>シメイ</t>
    </rPh>
    <phoneticPr fontId="20"/>
  </si>
  <si>
    <t>　　　　　　　　全国国土調査協会 発行図書</t>
    <rPh sb="8" eb="10">
      <t>ゼンコク</t>
    </rPh>
    <rPh sb="17" eb="19">
      <t>ハッコウ</t>
    </rPh>
    <rPh sb="19" eb="21">
      <t>トショ</t>
    </rPh>
    <phoneticPr fontId="20"/>
  </si>
  <si>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20"/>
  </si>
  <si>
    <t>表示登記教材 地目認定（改訂版）　</t>
    <phoneticPr fontId="20"/>
  </si>
  <si>
    <t>クロネコヤマト
ビジネスメンバーズ
宅急便料金表</t>
    <rPh sb="18" eb="21">
      <t>タッキュウビン</t>
    </rPh>
    <rPh sb="21" eb="24">
      <t>リョウキンヒョウ</t>
    </rPh>
    <phoneticPr fontId="12"/>
  </si>
  <si>
    <t>※書籍はメール依頼
※台帳は￥０で入力</t>
    <rPh sb="1" eb="3">
      <t>ショセキ</t>
    </rPh>
    <rPh sb="7" eb="9">
      <t>イライ</t>
    </rPh>
    <rPh sb="11" eb="13">
      <t>ダイチョウ</t>
    </rPh>
    <rPh sb="17" eb="19">
      <t>ニュウリョク</t>
    </rPh>
    <phoneticPr fontId="20"/>
  </si>
  <si>
    <t>請求書</t>
    <rPh sb="0" eb="3">
      <t>セイキュウショ</t>
    </rPh>
    <phoneticPr fontId="12"/>
  </si>
  <si>
    <t>以下余白</t>
    <rPh sb="0" eb="4">
      <t>イカヨハク</t>
    </rPh>
    <phoneticPr fontId="12"/>
  </si>
  <si>
    <t>請求書送付のご案内</t>
    <rPh sb="0" eb="2">
      <t>セイキュウ</t>
    </rPh>
    <rPh sb="3" eb="5">
      <t>ソウフ</t>
    </rPh>
    <rPh sb="7" eb="9">
      <t>アンナイ</t>
    </rPh>
    <phoneticPr fontId="12"/>
  </si>
  <si>
    <t>ログイン</t>
    <phoneticPr fontId="12"/>
  </si>
  <si>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2"/>
  </si>
  <si>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2"/>
  </si>
  <si>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</si>
  <si>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</si>
  <si>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</si>
  <si>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</si>
  <si>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</si>
  <si>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</si>
  <si>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</si>
  <si>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　　Mail：</t>
    <phoneticPr fontId="12"/>
  </si>
  <si>
    <t>tosho@zen-kyo.or.jp</t>
    <phoneticPr fontId="12"/>
  </si>
  <si>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</si>
  <si>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</si>
  <si>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地籍調査研修テキスト（令和６年度版）</t>
    <rPh sb="0" eb="6">
      <t>チセキチョウサケンシュウ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</si>
  <si>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</si>
  <si>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表示登記教材 建物認定（４訂版）　</t>
    <phoneticPr fontId="20"/>
  </si>
  <si>
    <t>表示登記教材 建物認定（４訂版）</t>
    <phoneticPr fontId="20"/>
  </si>
  <si>
    <t>会員
種別</t>
    <rPh sb="0" eb="2">
      <t>カイイン</t>
    </rPh>
    <rPh sb="3" eb="5">
      <t>シュベツ</t>
    </rPh>
    <phoneticPr fontId="12"/>
  </si>
  <si>
    <t>民</t>
    <rPh sb="0" eb="1">
      <t>タミ</t>
    </rPh>
    <phoneticPr fontId="12"/>
  </si>
  <si>
    <t>書籍
金額</t>
    <rPh sb="0" eb="2">
      <t>ショセキ</t>
    </rPh>
    <rPh sb="3" eb="5">
      <t>キンガク</t>
    </rPh>
    <phoneticPr fontId="12"/>
  </si>
  <si>
    <t>様</t>
  </si>
  <si>
    <t>送 付 書 類</t>
    <rPh sb="0" eb="1">
      <t>ソウ</t>
    </rPh>
    <rPh sb="2" eb="3">
      <t>ツキ</t>
    </rPh>
    <rPh sb="4" eb="5">
      <t>ショ</t>
    </rPh>
    <rPh sb="6" eb="7">
      <t>タグイ</t>
    </rPh>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</si>
  <si>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</si>
  <si>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t>請求書類</t>
    <rPh sb="0" eb="4">
      <t>セイキュウショルイ</t>
    </rPh>
    <phoneticPr fontId="12"/>
  </si>
  <si>
    <t>１式</t>
    <rPh sb="1" eb="2">
      <t>シキ</t>
    </rPh>
    <phoneticPr fontId="12"/>
  </si>
  <si>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20"/>
  </si>
  <si>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</si>
  <si>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</si>
  <si>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</si>
  <si>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地籍調査研修テキスト（令和６年度版）</t>
    <rPh sb="0" eb="4">
      <t>チセキチョウサ</t>
    </rPh>
    <rPh sb="4" eb="6">
      <t>ケンシュウ</t>
    </rPh>
    <rPh sb="11" eb="13">
      <t>レイワ</t>
    </rPh>
    <rPh sb="14" eb="15">
      <t>ネン</t>
    </rPh>
    <rPh sb="15" eb="16">
      <t>ド</t>
    </rPh>
    <rPh sb="16" eb="17">
      <t>バン</t>
    </rPh>
    <phoneticPr fontId="20"/>
  </si>
  <si>
    <t>まもってあげたい未来の安心－地籍調査のあらまし　　　　　　　（平成28年版）</t>
    <phoneticPr fontId="20"/>
  </si>
  <si>
    <t>地籍測量及び地積測定における作業の記録及び成果の記載例   〈地上法版〉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</si>
  <si>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</si>
  <si>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</si>
  <si>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
  </si>
  <si>
    <t xml:space="preserve">4,620 </t>
  </si>
  <si>
    <t xml:space="preserve">6,500 </t>
  </si>
  <si>
    <t xml:space="preserve">4,500 </t>
  </si>
  <si>
    <t xml:space="preserve">4,600 </t>
  </si>
  <si>
    <t xml:space="preserve">2,950 </t>
  </si>
  <si>
    <t>社名及び担当者</t>
    <rPh sb="0" eb="2">
      <t>シャメイ</t>
    </rPh>
    <rPh sb="2" eb="3">
      <t>オヨ</t>
    </rPh>
    <rPh sb="4" eb="7">
      <t>タントウシャ</t>
    </rPh>
    <phoneticPr fontId="43"/>
  </si>
  <si>
    <t>〒</t>
    <phoneticPr fontId="12"/>
  </si>
  <si>
    <t>TEL</t>
    <phoneticPr fontId="12"/>
  </si>
  <si>
    <t>請求番号</t>
    <rPh sb="0" eb="4">
      <t>セイキュウバンゴウ</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</si>
  <si>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</si>
  <si>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</si>
  <si>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</si>
  <si>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メール</t>
    <phoneticPr fontId="12"/>
  </si>
  <si>
    <t>台帳</t>
    <rPh sb="0" eb="2">
      <t>ダイチョウ</t>
    </rPh>
    <phoneticPr fontId="12"/>
  </si>
  <si>
    <t>郵送</t>
    <rPh sb="0" eb="2">
      <t>ユウソウ</t>
    </rPh>
    <phoneticPr fontId="12"/>
  </si>
  <si>
    <t>備 考</t>
    <rPh sb="0" eb="1">
      <t>ビ</t>
    </rPh>
    <rPh sb="2" eb="3">
      <t>コウ</t>
    </rPh>
    <phoneticPr fontId="12"/>
  </si>
  <si>
    <t>① 日本加除出版</t>
    <phoneticPr fontId="12"/>
  </si>
  <si>
    <t>会員</t>
    <rPh sb="0" eb="2">
      <t>カイイン</t>
    </rPh>
    <phoneticPr fontId="12"/>
  </si>
  <si>
    <t>〇</t>
    <phoneticPr fontId="12"/>
  </si>
  <si>
    <t>入力</t>
    <rPh sb="0" eb="2">
      <t>ニュウリョク</t>
    </rPh>
    <phoneticPr fontId="12"/>
  </si>
  <si>
    <t>作成</t>
    <rPh sb="0" eb="2">
      <t>サクセイ</t>
    </rPh>
    <phoneticPr fontId="12"/>
  </si>
  <si>
    <t>不要</t>
    <rPh sb="0" eb="2">
      <t>フヨウ</t>
    </rPh>
    <phoneticPr fontId="12"/>
  </si>
  <si>
    <t>※請求書のみ郵送</t>
    <rPh sb="1" eb="4">
      <t>セイキュウショ</t>
    </rPh>
    <rPh sb="6" eb="8">
      <t>ユウソウ</t>
    </rPh>
    <phoneticPr fontId="12"/>
  </si>
  <si>
    <t>非会・民間</t>
    <rPh sb="0" eb="1">
      <t>ヒ</t>
    </rPh>
    <rPh sb="1" eb="2">
      <t>カイ</t>
    </rPh>
    <rPh sb="3" eb="5">
      <t>ミンカン</t>
    </rPh>
    <phoneticPr fontId="12"/>
  </si>
  <si>
    <t>×</t>
    <phoneticPr fontId="12"/>
  </si>
  <si>
    <t>販売NG</t>
    <rPh sb="0" eb="2">
      <t>ハンバイ</t>
    </rPh>
    <phoneticPr fontId="12"/>
  </si>
  <si>
    <t>② 民亊法務公開</t>
    <rPh sb="2" eb="8">
      <t>ミンジホウムコウカイ</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</si>
  <si>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</si>
  <si>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メール</t>
  </si>
  <si>
    <t>③ 国土測量協会</t>
    <rPh sb="2" eb="4">
      <t>コクド</t>
    </rPh>
    <rPh sb="4" eb="6">
      <t>ソクリョウ</t>
    </rPh>
    <rPh sb="6" eb="8">
      <t>キョウカイ</t>
    </rPh>
    <phoneticPr fontId="12"/>
  </si>
  <si>
    <t>自治体</t>
    <rPh sb="0" eb="3">
      <t>ジチタイ</t>
    </rPh>
    <phoneticPr fontId="12"/>
  </si>
  <si>
    <t>-</t>
    <phoneticPr fontId="12"/>
  </si>
  <si>
    <t>※通常の販売と同様</t>
    <rPh sb="1" eb="3">
      <t>ツウジョウ</t>
    </rPh>
    <rPh sb="4" eb="6">
      <t>ハンバイ</t>
    </rPh>
    <rPh sb="7" eb="9">
      <t>ドウヨウ</t>
    </rPh>
    <phoneticPr fontId="12"/>
  </si>
  <si>
    <t>民間</t>
    <phoneticPr fontId="12"/>
  </si>
  <si>
    <t>※メール転送のみ！台帳入力不要！</t>
    <rPh sb="4" eb="6">
      <t>テンソウ</t>
    </rPh>
    <phoneticPr fontId="12"/>
  </si>
  <si>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</si>
  <si>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</si>
  <si>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</si>
  <si>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</si>
  <si>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</si>
  <si>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</si>
  <si>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</si>
  <si>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</si>
  <si>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地籍調査
研修テキスト(R6)</t>
    <rPh sb="2" eb="4">
      <t>チョウサ</t>
    </rPh>
    <phoneticPr fontId="13"/>
  </si>
  <si>
    <t>工程管理
研修テキスト
(R6)</t>
    <rPh sb="0" eb="2">
      <t>コウテイ</t>
    </rPh>
    <rPh sb="2" eb="4">
      <t>カンリ</t>
    </rPh>
    <rPh sb="5" eb="7">
      <t>ケンシュウ</t>
    </rPh>
    <phoneticPr fontId="22"/>
  </si>
  <si>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</si>
  <si>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</si>
  <si>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</si>
  <si>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</si>
  <si>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</si>
  <si>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</si>
  <si>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</si>
  <si>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全訂2版　全国市町村
名変遷総覧</t>
    <phoneticPr fontId="20"/>
  </si>
  <si>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1"/>
  </si>
  <si>
    <t>全訂第三版　
相続における戸籍の見方と登記手続</t>
    <phoneticPr fontId="20"/>
  </si>
  <si>
    <t>Q＆A詳解
土地台帳</t>
    <rPh sb="3" eb="5">
      <t>ショウカイ</t>
    </rPh>
    <rPh sb="6" eb="8">
      <t>トチ</t>
    </rPh>
    <rPh sb="8" eb="10">
      <t>ダイチョウ</t>
    </rPh>
    <phoneticPr fontId="21"/>
  </si>
  <si>
    <t xml:space="preserve">不動産登記
の書式と解説 第1巻 </t>
    <phoneticPr fontId="20"/>
  </si>
  <si>
    <t>不動産登記
の書式と解説 第2巻</t>
    <phoneticPr fontId="20"/>
  </si>
  <si>
    <t>4改訂 表示
登記にかかる各種図面・地図の作成と訂正の事例集</t>
    <phoneticPr fontId="20"/>
  </si>
  <si>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</si>
  <si>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</si>
  <si>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</si>
  <si>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</si>
  <si>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</si>
  <si>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</si>
  <si>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品名</t>
    <rPh sb="0" eb="2">
      <t>ヒンメイ</t>
    </rPh>
    <phoneticPr fontId="12"/>
  </si>
  <si>
    <t>価格</t>
    <rPh sb="0" eb="2">
      <t>カカク</t>
    </rPh>
    <phoneticPr fontId="12"/>
  </si>
  <si>
    <t>数量</t>
    <rPh sb="0" eb="2">
      <t>スウリョウ</t>
    </rPh>
    <phoneticPr fontId="12"/>
  </si>
  <si>
    <t>小計</t>
    <rPh sb="0" eb="2">
      <t>ショウケイ</t>
    </rPh>
    <phoneticPr fontId="12"/>
  </si>
  <si>
    <t>その他ご要望等</t>
    <rPh sb="2" eb="3">
      <t>ホカ</t>
    </rPh>
    <rPh sb="4" eb="6">
      <t>ヨウボウ</t>
    </rPh>
    <rPh sb="6" eb="7">
      <t>トウ</t>
    </rPh>
    <phoneticPr fontId="12"/>
  </si>
  <si>
    <t>その他ご要望等</t>
    <rPh sb="2" eb="3">
      <t>タ</t>
    </rPh>
    <rPh sb="6" eb="7">
      <t>トウ</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</si>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</sst>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sz val="12"/>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6"/>
      <color rgb="FFFF0000"/>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sz val="6"/>
      <color theme="1"/>
      <name val="ＭＳ Ｐゴシック"/>
      <family val="3"/>
      <charset val="128"/>
    </font>
    <font>
      <b/>
      <sz val="6"/>
      <color theme="1"/>
      <name val="ＭＳ Ｐ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20"/>
      <color rgb="FFFF0000"/>
      <name val="ＭＳ Ｐゴシック"/>
      <family val="3"/>
      <charset val="128"/>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b/>
      <sz val="16"/>
      <color rgb="FFFF0000"/>
      <name val="ＭＳ Ｐ明朝"/>
      <family val="1"/>
      <charset val="128"/>
    </font>
    <font>
      <sz val="11.5"/>
      <name val="ＭＳ 明朝"/>
      <family val="1"/>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12"/>
      <color indexed="8"/>
      <name val="ＭＳ Ｐゴシック"/>
      <family val="3"/>
      <charset val="128"/>
    </font>
    <font>
      <b/>
      <sz val="12"/>
      <color theme="1"/>
      <name val="ＭＳ Ｐゴシック"/>
      <family val="3"/>
      <charset val="128"/>
      <scheme val="minor"/>
    </font>
    <font>
      <b/>
      <sz val="11"/>
      <name val="ＭＳ Ｐゴシック"/>
      <family val="3"/>
      <charset val="128"/>
      <scheme val="minor"/>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3" applyNumberFormat="0" applyAlignment="0" applyProtection="0">
      <alignment vertical="center"/>
    </xf>
    <xf numFmtId="0" fontId="31" fillId="24" borderId="0" applyNumberFormat="0" applyBorder="0" applyAlignment="0" applyProtection="0">
      <alignment vertical="center"/>
    </xf>
    <xf numFmtId="0" fontId="21" fillId="25" borderId="24" applyNumberFormat="0" applyFont="0" applyAlignment="0" applyProtection="0">
      <alignment vertical="center"/>
    </xf>
    <xf numFmtId="0" fontId="32" fillId="0" borderId="25" applyNumberFormat="0" applyFill="0" applyAlignment="0" applyProtection="0">
      <alignment vertical="center"/>
    </xf>
    <xf numFmtId="0" fontId="33" fillId="6" borderId="0" applyNumberFormat="0" applyBorder="0" applyAlignment="0" applyProtection="0">
      <alignment vertical="center"/>
    </xf>
    <xf numFmtId="0" fontId="34" fillId="26" borderId="26" applyNumberFormat="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14" fillId="0" borderId="30" applyNumberFormat="0" applyFill="0" applyAlignment="0" applyProtection="0">
      <alignment vertical="center"/>
    </xf>
    <xf numFmtId="0" fontId="39" fillId="26" borderId="31" applyNumberFormat="0" applyAlignment="0" applyProtection="0">
      <alignment vertical="center"/>
    </xf>
    <xf numFmtId="0" fontId="40" fillId="0" borderId="0" applyNumberFormat="0" applyFill="0" applyBorder="0" applyAlignment="0" applyProtection="0">
      <alignment vertical="center"/>
    </xf>
    <xf numFmtId="0" fontId="41" fillId="10" borderId="26"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6" fillId="0" borderId="0">
      <alignment vertical="center"/>
    </xf>
    <xf numFmtId="6" fontId="46" fillId="0" borderId="0" applyFont="0" applyFill="0" applyBorder="0" applyAlignment="0" applyProtection="0">
      <alignment vertical="center"/>
    </xf>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0" fontId="47"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8" applyNumberFormat="0" applyFont="0" applyAlignment="0" applyProtection="0">
      <alignment vertical="center"/>
    </xf>
    <xf numFmtId="0" fontId="34" fillId="26" borderId="39" applyNumberFormat="0" applyAlignment="0" applyProtection="0">
      <alignment vertical="center"/>
    </xf>
    <xf numFmtId="0" fontId="14" fillId="0" borderId="40" applyNumberFormat="0" applyFill="0" applyAlignment="0" applyProtection="0">
      <alignment vertical="center"/>
    </xf>
    <xf numFmtId="0" fontId="39" fillId="26" borderId="41" applyNumberFormat="0" applyAlignment="0" applyProtection="0">
      <alignment vertical="center"/>
    </xf>
    <xf numFmtId="0" fontId="41" fillId="10" borderId="3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6" fillId="0" borderId="0" applyFont="0" applyFill="0" applyBorder="0" applyAlignment="0" applyProtection="0">
      <alignment vertical="center"/>
    </xf>
    <xf numFmtId="0" fontId="5" fillId="0" borderId="0">
      <alignment vertical="center"/>
    </xf>
    <xf numFmtId="0" fontId="21" fillId="25" borderId="42" applyNumberFormat="0" applyFont="0" applyAlignment="0" applyProtection="0">
      <alignment vertical="center"/>
    </xf>
    <xf numFmtId="0" fontId="34" fillId="26" borderId="43" applyNumberFormat="0" applyAlignment="0" applyProtection="0">
      <alignment vertical="center"/>
    </xf>
    <xf numFmtId="0" fontId="14" fillId="0" borderId="44" applyNumberFormat="0" applyFill="0" applyAlignment="0" applyProtection="0">
      <alignment vertical="center"/>
    </xf>
    <xf numFmtId="0" fontId="39" fillId="26" borderId="45" applyNumberFormat="0" applyAlignment="0" applyProtection="0">
      <alignment vertical="center"/>
    </xf>
    <xf numFmtId="0" fontId="41" fillId="10" borderId="4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6"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2" applyNumberFormat="0" applyFont="0" applyAlignment="0" applyProtection="0">
      <alignment vertical="center"/>
    </xf>
    <xf numFmtId="0" fontId="34" fillId="26" borderId="43" applyNumberFormat="0" applyAlignment="0" applyProtection="0">
      <alignment vertical="center"/>
    </xf>
    <xf numFmtId="0" fontId="14" fillId="0" borderId="44" applyNumberFormat="0" applyFill="0" applyAlignment="0" applyProtection="0">
      <alignment vertical="center"/>
    </xf>
    <xf numFmtId="0" fontId="39" fillId="26" borderId="45" applyNumberFormat="0" applyAlignment="0" applyProtection="0">
      <alignment vertical="center"/>
    </xf>
    <xf numFmtId="0" fontId="41" fillId="10" borderId="4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6" fillId="0" borderId="0" applyFont="0" applyFill="0" applyBorder="0" applyAlignment="0" applyProtection="0">
      <alignment vertical="center"/>
    </xf>
    <xf numFmtId="0" fontId="65" fillId="0" borderId="0" applyNumberFormat="0" applyFill="0" applyBorder="0" applyAlignment="0" applyProtection="0">
      <alignment vertical="center"/>
    </xf>
    <xf numFmtId="0" fontId="4" fillId="0" borderId="0">
      <alignment vertical="center"/>
    </xf>
    <xf numFmtId="0" fontId="21" fillId="25" borderId="46" applyNumberFormat="0" applyFont="0" applyAlignment="0" applyProtection="0">
      <alignment vertical="center"/>
    </xf>
    <xf numFmtId="0" fontId="34" fillId="26" borderId="47" applyNumberFormat="0" applyAlignment="0" applyProtection="0">
      <alignment vertical="center"/>
    </xf>
    <xf numFmtId="0" fontId="14" fillId="0" borderId="48" applyNumberFormat="0" applyFill="0" applyAlignment="0" applyProtection="0">
      <alignment vertical="center"/>
    </xf>
    <xf numFmtId="0" fontId="39" fillId="26" borderId="49" applyNumberFormat="0" applyAlignment="0" applyProtection="0">
      <alignment vertical="center"/>
    </xf>
    <xf numFmtId="0" fontId="41" fillId="10" borderId="4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6"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6" applyNumberFormat="0" applyFont="0" applyAlignment="0" applyProtection="0">
      <alignment vertical="center"/>
    </xf>
    <xf numFmtId="0" fontId="34" fillId="26" borderId="47" applyNumberFormat="0" applyAlignment="0" applyProtection="0">
      <alignment vertical="center"/>
    </xf>
    <xf numFmtId="0" fontId="14" fillId="0" borderId="48" applyNumberFormat="0" applyFill="0" applyAlignment="0" applyProtection="0">
      <alignment vertical="center"/>
    </xf>
    <xf numFmtId="0" fontId="39" fillId="26" borderId="49" applyNumberFormat="0" applyAlignment="0" applyProtection="0">
      <alignment vertical="center"/>
    </xf>
    <xf numFmtId="0" fontId="41" fillId="10" borderId="4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6"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49">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3" xfId="55" applyFont="1" applyBorder="1" applyAlignment="1">
      <alignment horizontal="right" vertical="center"/>
    </xf>
    <xf numFmtId="3" fontId="24" fillId="0" borderId="13" xfId="55" applyNumberFormat="1" applyFont="1" applyBorder="1" applyAlignment="1">
      <alignment horizontal="right" vertical="center"/>
    </xf>
    <xf numFmtId="0" fontId="24" fillId="0" borderId="0" xfId="55" applyFont="1">
      <alignment vertical="center"/>
    </xf>
    <xf numFmtId="0" fontId="24" fillId="30" borderId="21" xfId="1" applyFont="1" applyFill="1" applyBorder="1">
      <alignment vertical="center"/>
    </xf>
    <xf numFmtId="0" fontId="24" fillId="30" borderId="16" xfId="1" applyFont="1" applyFill="1" applyBorder="1">
      <alignment vertical="center"/>
    </xf>
    <xf numFmtId="0" fontId="24" fillId="30" borderId="17" xfId="1" applyFont="1" applyFill="1" applyBorder="1">
      <alignment vertical="center"/>
    </xf>
    <xf numFmtId="0" fontId="25" fillId="4" borderId="7" xfId="55" applyFont="1" applyFill="1" applyBorder="1" applyAlignment="1">
      <alignment horizontal="center" vertical="center" wrapText="1"/>
    </xf>
    <xf numFmtId="0" fontId="26" fillId="4" borderId="7"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3"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6" fillId="4" borderId="7" xfId="1" applyFont="1" applyFill="1" applyBorder="1" applyAlignment="1">
      <alignment horizontal="center" vertical="center"/>
    </xf>
    <xf numFmtId="0" fontId="26" fillId="4" borderId="1" xfId="1" applyFont="1" applyFill="1" applyBorder="1" applyAlignment="1">
      <alignment horizontal="center" vertical="center"/>
    </xf>
    <xf numFmtId="0" fontId="100" fillId="0" borderId="0" xfId="0" applyFont="1" applyAlignment="1">
      <alignment horizontal="left" vertical="center" wrapText="1"/>
    </xf>
    <xf numFmtId="0" fontId="104" fillId="0" borderId="0" xfId="0" applyFont="1" applyAlignment="1">
      <alignment vertical="center" wrapText="1"/>
    </xf>
    <xf numFmtId="0" fontId="104" fillId="0" borderId="0" xfId="0" applyFont="1">
      <alignment vertical="center"/>
    </xf>
    <xf numFmtId="0" fontId="104" fillId="0" borderId="0" xfId="0" applyFont="1" applyAlignment="1">
      <alignment horizontal="left" vertical="center"/>
    </xf>
    <xf numFmtId="0" fontId="104" fillId="0" borderId="0" xfId="0" applyFont="1" applyAlignment="1">
      <alignment horizontal="left" vertical="center" wrapText="1"/>
    </xf>
    <xf numFmtId="0" fontId="112" fillId="0" borderId="0" xfId="109" applyFont="1" applyAlignment="1">
      <alignment horizontal="right" vertical="center"/>
    </xf>
    <xf numFmtId="0" fontId="113" fillId="0" borderId="0" xfId="109" applyFont="1">
      <alignment vertical="center"/>
    </xf>
    <xf numFmtId="0" fontId="113" fillId="0" borderId="0" xfId="55" applyFont="1">
      <alignment vertical="center"/>
    </xf>
    <xf numFmtId="0" fontId="102" fillId="0" borderId="0" xfId="55" applyFont="1">
      <alignment vertical="center"/>
    </xf>
    <xf numFmtId="0" fontId="21" fillId="0" borderId="0" xfId="2" applyNumberFormat="1" applyFont="1" applyFill="1" applyProtection="1">
      <alignment vertical="center"/>
      <protection hidden="1"/>
    </xf>
    <xf numFmtId="0" fontId="44" fillId="3" borderId="1" xfId="3" applyFont="1" applyFill="1" applyBorder="1" applyAlignment="1" applyProtection="1">
      <alignment horizontal="center" vertical="center" wrapText="1" shrinkToFit="1"/>
      <protection hidden="1"/>
    </xf>
    <xf numFmtId="0" fontId="44" fillId="3" borderId="1" xfId="3" applyFont="1" applyFill="1" applyBorder="1" applyAlignment="1" applyProtection="1">
      <alignment horizontal="center" vertical="center"/>
      <protection hidden="1"/>
    </xf>
    <xf numFmtId="0" fontId="44"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Alignment="1" applyProtection="1">
      <alignment vertical="center"/>
      <protection hidden="1"/>
    </xf>
    <xf numFmtId="179" fontId="18" fillId="37" borderId="68"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3" fillId="2" borderId="0" xfId="109" applyFont="1" applyFill="1">
      <alignment vertical="center"/>
    </xf>
    <xf numFmtId="3" fontId="24" fillId="0" borderId="1" xfId="109" applyNumberFormat="1" applyFont="1" applyBorder="1" applyAlignment="1">
      <alignment horizontal="right" vertical="center"/>
    </xf>
    <xf numFmtId="0" fontId="91" fillId="0" borderId="0" xfId="110" applyFont="1">
      <alignment vertical="center"/>
    </xf>
    <xf numFmtId="0" fontId="2" fillId="0" borderId="0" xfId="110">
      <alignment vertical="center"/>
    </xf>
    <xf numFmtId="49" fontId="93" fillId="0" borderId="32" xfId="110" applyNumberFormat="1" applyFont="1" applyBorder="1" applyAlignment="1" applyProtection="1">
      <alignment horizontal="center" vertical="center"/>
      <protection locked="0"/>
    </xf>
    <xf numFmtId="0" fontId="95" fillId="34" borderId="7" xfId="110" applyFont="1" applyFill="1" applyBorder="1" applyAlignment="1" applyProtection="1">
      <alignment horizontal="center" vertical="center" wrapText="1"/>
      <protection hidden="1"/>
    </xf>
    <xf numFmtId="0" fontId="92" fillId="34" borderId="7" xfId="110" applyFont="1" applyFill="1" applyBorder="1" applyAlignment="1" applyProtection="1">
      <alignment horizontal="center" vertical="center"/>
      <protection hidden="1"/>
    </xf>
    <xf numFmtId="0" fontId="92" fillId="0" borderId="0" xfId="110" applyFont="1" applyAlignment="1" applyProtection="1">
      <alignment horizontal="center" vertical="center"/>
      <protection hidden="1"/>
    </xf>
    <xf numFmtId="0" fontId="92" fillId="0" borderId="0" xfId="110" applyFont="1" applyProtection="1">
      <alignment vertical="center"/>
      <protection hidden="1"/>
    </xf>
    <xf numFmtId="0" fontId="95" fillId="34"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5" fillId="31" borderId="1" xfId="110" applyFont="1" applyFill="1" applyBorder="1" applyAlignment="1" applyProtection="1">
      <alignment horizontal="center" vertical="center" wrapText="1"/>
      <protection hidden="1"/>
    </xf>
    <xf numFmtId="0" fontId="95" fillId="32" borderId="1" xfId="110" applyFont="1" applyFill="1" applyBorder="1" applyAlignment="1" applyProtection="1">
      <alignment horizontal="center" vertical="center" wrapText="1"/>
      <protection hidden="1"/>
    </xf>
    <xf numFmtId="0" fontId="95" fillId="0" borderId="0" xfId="110" applyFont="1" applyProtection="1">
      <alignment vertical="center"/>
      <protection hidden="1"/>
    </xf>
    <xf numFmtId="179" fontId="91" fillId="0" borderId="1" xfId="110" applyNumberFormat="1" applyFont="1" applyBorder="1" applyAlignment="1" applyProtection="1">
      <alignment horizontal="right" vertical="center"/>
      <protection hidden="1"/>
    </xf>
    <xf numFmtId="0" fontId="91" fillId="0" borderId="1" xfId="110" applyFont="1" applyBorder="1" applyAlignment="1" applyProtection="1">
      <alignment horizontal="center" vertical="center"/>
      <protection hidden="1"/>
    </xf>
    <xf numFmtId="178" fontId="92" fillId="0" borderId="1" xfId="110" applyNumberFormat="1" applyFont="1" applyBorder="1" applyProtection="1">
      <alignment vertical="center"/>
      <protection hidden="1"/>
    </xf>
    <xf numFmtId="0" fontId="21" fillId="0" borderId="0" xfId="110" applyFont="1" applyProtection="1">
      <alignment vertical="center"/>
      <protection hidden="1"/>
    </xf>
    <xf numFmtId="179" fontId="92" fillId="31" borderId="1" xfId="110" applyNumberFormat="1" applyFont="1" applyFill="1" applyBorder="1" applyProtection="1">
      <alignment vertical="center"/>
      <protection hidden="1"/>
    </xf>
    <xf numFmtId="179" fontId="92" fillId="0" borderId="1" xfId="110" applyNumberFormat="1" applyFont="1" applyBorder="1" applyProtection="1">
      <alignment vertical="center"/>
      <protection hidden="1"/>
    </xf>
    <xf numFmtId="179" fontId="92" fillId="32" borderId="1" xfId="110" applyNumberFormat="1" applyFont="1" applyFill="1" applyBorder="1" applyProtection="1">
      <alignment vertical="center"/>
      <protection hidden="1"/>
    </xf>
    <xf numFmtId="0" fontId="91" fillId="0" borderId="0" xfId="110" applyFont="1" applyProtection="1">
      <alignment vertical="center"/>
      <protection hidden="1"/>
    </xf>
    <xf numFmtId="183" fontId="105" fillId="31" borderId="1" xfId="110" applyNumberFormat="1" applyFont="1" applyFill="1" applyBorder="1" applyProtection="1">
      <alignment vertical="center"/>
      <protection hidden="1"/>
    </xf>
    <xf numFmtId="179" fontId="91" fillId="0" borderId="13" xfId="110" applyNumberFormat="1" applyFont="1" applyBorder="1" applyAlignment="1" applyProtection="1">
      <alignment horizontal="right" vertical="center"/>
      <protection hidden="1"/>
    </xf>
    <xf numFmtId="179" fontId="92" fillId="33" borderId="1" xfId="110" applyNumberFormat="1" applyFont="1" applyFill="1" applyBorder="1" applyProtection="1">
      <alignment vertical="center"/>
      <protection hidden="1"/>
    </xf>
    <xf numFmtId="0" fontId="94" fillId="34" borderId="16" xfId="111" applyFont="1" applyFill="1" applyBorder="1" applyAlignment="1" applyProtection="1">
      <alignment vertical="center" wrapText="1"/>
      <protection hidden="1"/>
    </xf>
    <xf numFmtId="0" fontId="91" fillId="34" borderId="16" xfId="110" applyFont="1" applyFill="1" applyBorder="1" applyAlignment="1" applyProtection="1">
      <alignment vertical="center" wrapText="1"/>
      <protection hidden="1"/>
    </xf>
    <xf numFmtId="0" fontId="91" fillId="34" borderId="17" xfId="110" applyFont="1" applyFill="1" applyBorder="1" applyAlignment="1" applyProtection="1">
      <alignment vertical="center" wrapText="1"/>
      <protection hidden="1"/>
    </xf>
    <xf numFmtId="178" fontId="92" fillId="34" borderId="1" xfId="110" applyNumberFormat="1" applyFont="1" applyFill="1" applyBorder="1" applyProtection="1">
      <alignment vertical="center"/>
      <protection hidden="1"/>
    </xf>
    <xf numFmtId="179" fontId="92" fillId="34" borderId="1" xfId="110" applyNumberFormat="1" applyFont="1" applyFill="1" applyBorder="1" applyProtection="1">
      <alignment vertical="center"/>
      <protection hidden="1"/>
    </xf>
    <xf numFmtId="179" fontId="91" fillId="0" borderId="1" xfId="111" applyNumberFormat="1" applyFont="1" applyBorder="1" applyAlignment="1" applyProtection="1">
      <alignment horizontal="right" vertical="center"/>
      <protection hidden="1"/>
    </xf>
    <xf numFmtId="0" fontId="27" fillId="0" borderId="1" xfId="110" applyFont="1" applyBorder="1" applyAlignment="1" applyProtection="1">
      <alignment horizontal="center" vertical="center"/>
      <protection hidden="1"/>
    </xf>
    <xf numFmtId="0" fontId="94" fillId="0" borderId="0" xfId="110" applyFont="1" applyProtection="1">
      <alignment vertical="center"/>
      <protection hidden="1"/>
    </xf>
    <xf numFmtId="178" fontId="92" fillId="0" borderId="35" xfId="110" applyNumberFormat="1" applyFont="1" applyBorder="1" applyProtection="1">
      <alignment vertical="center"/>
      <protection hidden="1"/>
    </xf>
    <xf numFmtId="179" fontId="92" fillId="0" borderId="35" xfId="110" applyNumberFormat="1" applyFont="1" applyBorder="1" applyProtection="1">
      <alignment vertical="center"/>
      <protection hidden="1"/>
    </xf>
    <xf numFmtId="3" fontId="91" fillId="0" borderId="13" xfId="111" applyNumberFormat="1" applyFont="1" applyBorder="1" applyAlignment="1" applyProtection="1">
      <alignment horizontal="right" vertical="center"/>
      <protection hidden="1"/>
    </xf>
    <xf numFmtId="0" fontId="94" fillId="34" borderId="16" xfId="111" applyFont="1" applyFill="1" applyBorder="1" applyProtection="1">
      <alignment vertical="center"/>
      <protection hidden="1"/>
    </xf>
    <xf numFmtId="0" fontId="91" fillId="34" borderId="16" xfId="110" applyFont="1" applyFill="1" applyBorder="1" applyProtection="1">
      <alignment vertical="center"/>
      <protection hidden="1"/>
    </xf>
    <xf numFmtId="0" fontId="91" fillId="34" borderId="17" xfId="110" applyFont="1" applyFill="1" applyBorder="1" applyProtection="1">
      <alignment vertical="center"/>
      <protection hidden="1"/>
    </xf>
    <xf numFmtId="0" fontId="105" fillId="0" borderId="0" xfId="110" applyFont="1" applyProtection="1">
      <alignment vertical="center"/>
      <protection hidden="1"/>
    </xf>
    <xf numFmtId="0" fontId="46" fillId="0" borderId="0" xfId="110" applyFont="1" applyProtection="1">
      <alignment vertical="center"/>
      <protection hidden="1"/>
    </xf>
    <xf numFmtId="179" fontId="92" fillId="31" borderId="76" xfId="110" applyNumberFormat="1" applyFont="1" applyFill="1" applyBorder="1" applyProtection="1">
      <alignment vertical="center"/>
      <protection hidden="1"/>
    </xf>
    <xf numFmtId="179" fontId="92" fillId="32" borderId="76" xfId="110" applyNumberFormat="1" applyFont="1" applyFill="1" applyBorder="1" applyProtection="1">
      <alignment vertical="center"/>
      <protection hidden="1"/>
    </xf>
    <xf numFmtId="0" fontId="121" fillId="27" borderId="70" xfId="113" applyFont="1" applyFill="1" applyBorder="1" applyAlignment="1" applyProtection="1">
      <alignment horizontal="center" vertical="center"/>
      <protection hidden="1"/>
    </xf>
    <xf numFmtId="179" fontId="92" fillId="31" borderId="34" xfId="110" applyNumberFormat="1" applyFont="1" applyFill="1" applyBorder="1" applyAlignment="1" applyProtection="1">
      <alignment vertical="center" wrapText="1"/>
      <protection hidden="1"/>
    </xf>
    <xf numFmtId="179" fontId="92" fillId="0" borderId="36" xfId="110" applyNumberFormat="1" applyFont="1" applyBorder="1" applyAlignment="1" applyProtection="1">
      <alignment horizontal="center" vertical="center"/>
      <protection hidden="1"/>
    </xf>
    <xf numFmtId="179" fontId="92" fillId="32" borderId="51" xfId="110" applyNumberFormat="1" applyFont="1" applyFill="1" applyBorder="1" applyAlignment="1" applyProtection="1">
      <alignment vertical="center" wrapText="1"/>
      <protection hidden="1"/>
    </xf>
    <xf numFmtId="179" fontId="92" fillId="0" borderId="50" xfId="110" applyNumberFormat="1" applyFont="1" applyBorder="1" applyAlignment="1" applyProtection="1">
      <alignment horizontal="center" vertical="center"/>
      <protection hidden="1"/>
    </xf>
    <xf numFmtId="0" fontId="92" fillId="27" borderId="51" xfId="113" applyFont="1" applyFill="1" applyBorder="1" applyAlignment="1" applyProtection="1">
      <alignment horizontal="center" vertical="center"/>
      <protection hidden="1"/>
    </xf>
    <xf numFmtId="178" fontId="92" fillId="0" borderId="50" xfId="113" applyNumberFormat="1" applyFont="1" applyBorder="1" applyAlignment="1" applyProtection="1">
      <alignment horizontal="right" vertical="center"/>
      <protection hidden="1"/>
    </xf>
    <xf numFmtId="0" fontId="92" fillId="2" borderId="55" xfId="110" applyFont="1" applyFill="1" applyBorder="1" applyAlignment="1" applyProtection="1">
      <alignment horizontal="center" vertical="center"/>
      <protection hidden="1"/>
    </xf>
    <xf numFmtId="178" fontId="92" fillId="2" borderId="56" xfId="110" applyNumberFormat="1" applyFont="1" applyFill="1" applyBorder="1" applyProtection="1">
      <alignment vertical="center"/>
      <protection hidden="1"/>
    </xf>
    <xf numFmtId="0" fontId="91" fillId="4" borderId="1" xfId="110" applyFont="1" applyFill="1" applyBorder="1" applyAlignment="1" applyProtection="1">
      <alignment horizontal="center" vertical="center"/>
      <protection hidden="1"/>
    </xf>
    <xf numFmtId="0" fontId="91" fillId="0" borderId="1" xfId="110" applyFont="1" applyBorder="1" applyProtection="1">
      <alignment vertical="center"/>
      <protection hidden="1"/>
    </xf>
    <xf numFmtId="0" fontId="99" fillId="0" borderId="0" xfId="110" applyFont="1" applyProtection="1">
      <alignment vertical="center"/>
      <protection hidden="1"/>
    </xf>
    <xf numFmtId="0" fontId="12" fillId="0" borderId="0" xfId="110" applyFont="1" applyProtection="1">
      <alignment vertical="center"/>
      <protection hidden="1"/>
    </xf>
    <xf numFmtId="176" fontId="21" fillId="0" borderId="0" xfId="110" applyNumberFormat="1" applyFont="1" applyProtection="1">
      <alignment vertical="center"/>
      <protection hidden="1"/>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7" fillId="0" borderId="5" xfId="110" applyFont="1" applyBorder="1" applyProtection="1">
      <alignment vertical="center"/>
      <protection hidden="1"/>
    </xf>
    <xf numFmtId="0" fontId="91"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5"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8" borderId="2" xfId="110" applyFont="1" applyFill="1" applyBorder="1" applyAlignment="1" applyProtection="1">
      <alignment horizontal="center" vertical="center" wrapText="1"/>
      <protection hidden="1"/>
    </xf>
    <xf numFmtId="38" fontId="18" fillId="37" borderId="67" xfId="115" applyFont="1" applyFill="1" applyBorder="1" applyAlignment="1" applyProtection="1">
      <alignment horizontal="center" vertical="center"/>
      <protection hidden="1"/>
    </xf>
    <xf numFmtId="0" fontId="43" fillId="3" borderId="3" xfId="110" applyFont="1" applyFill="1" applyBorder="1" applyAlignment="1" applyProtection="1">
      <alignment horizontal="center" vertical="center"/>
      <protection hidden="1"/>
    </xf>
    <xf numFmtId="179" fontId="91" fillId="28" borderId="2" xfId="110" applyNumberFormat="1" applyFont="1" applyFill="1" applyBorder="1" applyAlignment="1" applyProtection="1">
      <alignment horizontal="center" vertical="center"/>
      <protection hidden="1"/>
    </xf>
    <xf numFmtId="181" fontId="91" fillId="0" borderId="3" xfId="110" applyNumberFormat="1" applyFont="1" applyBorder="1" applyAlignment="1" applyProtection="1">
      <alignment horizontal="center" vertical="center"/>
      <protection hidden="1"/>
    </xf>
    <xf numFmtId="0" fontId="91" fillId="0" borderId="1" xfId="110" applyFont="1" applyBorder="1" applyAlignment="1" applyProtection="1">
      <alignment vertical="center" shrinkToFit="1"/>
      <protection hidden="1"/>
    </xf>
    <xf numFmtId="0" fontId="95" fillId="0" borderId="0" xfId="110" applyFont="1" applyAlignment="1" applyProtection="1">
      <alignment horizontal="center" vertical="center" wrapText="1"/>
      <protection hidden="1"/>
    </xf>
    <xf numFmtId="0" fontId="95" fillId="0" borderId="0" xfId="110" applyFont="1" applyAlignment="1" applyProtection="1">
      <alignment horizontal="center" vertical="center"/>
      <protection hidden="1"/>
    </xf>
    <xf numFmtId="0" fontId="21" fillId="0" borderId="1" xfId="110" applyFont="1" applyBorder="1" applyAlignment="1" applyProtection="1">
      <alignment horizontal="center" vertical="center"/>
      <protection hidden="1"/>
    </xf>
    <xf numFmtId="178" fontId="92" fillId="0" borderId="101" xfId="110" applyNumberFormat="1" applyFont="1" applyBorder="1" applyProtection="1">
      <alignment vertical="center"/>
      <protection hidden="1"/>
    </xf>
    <xf numFmtId="0" fontId="92" fillId="34" borderId="102" xfId="110" applyFont="1" applyFill="1" applyBorder="1" applyAlignment="1" applyProtection="1">
      <alignment horizontal="center" vertical="center"/>
      <protection hidden="1"/>
    </xf>
    <xf numFmtId="178" fontId="92" fillId="34" borderId="100" xfId="110" applyNumberFormat="1" applyFont="1" applyFill="1" applyBorder="1" applyProtection="1">
      <alignment vertical="center"/>
      <protection hidden="1"/>
    </xf>
    <xf numFmtId="0" fontId="106" fillId="0" borderId="0" xfId="110" applyFont="1" applyAlignment="1" applyProtection="1">
      <alignment vertical="center" shrinkToFit="1"/>
      <protection hidden="1"/>
    </xf>
    <xf numFmtId="0" fontId="122" fillId="0" borderId="0" xfId="112" applyFill="1" applyBorder="1" applyAlignment="1" applyProtection="1">
      <alignment vertical="center"/>
      <protection hidden="1"/>
    </xf>
    <xf numFmtId="0" fontId="108" fillId="0" borderId="0" xfId="110" applyFont="1" applyProtection="1">
      <alignment vertical="center"/>
      <protection hidden="1"/>
    </xf>
    <xf numFmtId="0" fontId="110" fillId="0" borderId="0" xfId="110" applyFont="1" applyAlignment="1" applyProtection="1">
      <alignment vertical="center" shrinkToFit="1"/>
      <protection hidden="1"/>
    </xf>
    <xf numFmtId="0" fontId="21" fillId="0" borderId="0" xfId="115"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0" fontId="98" fillId="0" borderId="0" xfId="110" applyFont="1" applyProtection="1">
      <alignment vertical="center"/>
      <protection hidden="1"/>
    </xf>
    <xf numFmtId="0" fontId="43" fillId="0" borderId="0" xfId="110" applyFont="1" applyAlignment="1" applyProtection="1">
      <alignment horizontal="center" vertical="center" wrapText="1"/>
      <protection hidden="1"/>
    </xf>
    <xf numFmtId="0" fontId="96" fillId="0" borderId="0" xfId="110" applyFont="1" applyAlignment="1" applyProtection="1">
      <alignment horizontal="center" vertical="center" wrapText="1"/>
      <protection hidden="1"/>
    </xf>
    <xf numFmtId="178" fontId="21" fillId="0" borderId="0" xfId="2" applyNumberFormat="1" applyFont="1" applyFill="1" applyBorder="1" applyAlignment="1" applyProtection="1">
      <alignment horizontal="center" vertical="center"/>
      <protection hidden="1"/>
    </xf>
    <xf numFmtId="0" fontId="91" fillId="0" borderId="0" xfId="114" applyFont="1" applyAlignment="1" applyProtection="1">
      <alignment horizontal="center" vertical="center"/>
      <protection locked="0" hidden="1"/>
    </xf>
    <xf numFmtId="0" fontId="18" fillId="0" borderId="0" xfId="110" applyFont="1" applyProtection="1">
      <alignment vertical="center"/>
      <protection hidden="1"/>
    </xf>
    <xf numFmtId="0" fontId="115" fillId="2" borderId="2" xfId="116" applyNumberFormat="1" applyFont="1" applyFill="1" applyBorder="1" applyAlignment="1" applyProtection="1">
      <alignment horizontal="center" vertical="center"/>
      <protection hidden="1"/>
    </xf>
    <xf numFmtId="0" fontId="115" fillId="2" borderId="3" xfId="116" applyNumberFormat="1" applyFont="1" applyFill="1" applyBorder="1" applyAlignment="1" applyProtection="1">
      <alignment horizontal="center" vertical="center"/>
      <protection hidden="1"/>
    </xf>
    <xf numFmtId="0" fontId="46" fillId="0" borderId="0" xfId="117" applyFont="1" applyProtection="1">
      <alignment vertical="center"/>
      <protection hidden="1"/>
    </xf>
    <xf numFmtId="0" fontId="115" fillId="2" borderId="1" xfId="116" applyNumberFormat="1" applyFont="1" applyFill="1" applyBorder="1" applyAlignment="1" applyProtection="1">
      <alignment horizontal="center" vertical="center"/>
      <protection hidden="1"/>
    </xf>
    <xf numFmtId="0" fontId="115" fillId="28" borderId="1" xfId="116" applyNumberFormat="1" applyFont="1" applyFill="1" applyBorder="1" applyAlignment="1" applyProtection="1">
      <alignment horizontal="center" vertical="center"/>
      <protection hidden="1"/>
    </xf>
    <xf numFmtId="0" fontId="115" fillId="28" borderId="1" xfId="2" applyNumberFormat="1" applyFont="1" applyFill="1" applyBorder="1" applyAlignment="1" applyProtection="1">
      <alignment horizontal="center" vertical="center"/>
      <protection hidden="1"/>
    </xf>
    <xf numFmtId="0" fontId="105" fillId="2" borderId="1" xfId="117" applyFont="1" applyFill="1" applyBorder="1" applyAlignment="1" applyProtection="1">
      <alignment horizontal="center" vertical="center"/>
      <protection hidden="1"/>
    </xf>
    <xf numFmtId="0" fontId="105" fillId="28" borderId="1" xfId="117" applyFont="1" applyFill="1" applyBorder="1" applyAlignment="1" applyProtection="1">
      <alignment horizontal="center" vertical="center"/>
      <protection hidden="1"/>
    </xf>
    <xf numFmtId="3" fontId="105" fillId="2" borderId="1" xfId="117" applyNumberFormat="1" applyFont="1" applyFill="1" applyBorder="1" applyAlignment="1" applyProtection="1">
      <alignment horizontal="center" vertical="center"/>
      <protection hidden="1"/>
    </xf>
    <xf numFmtId="0" fontId="46" fillId="34" borderId="0" xfId="117" applyFont="1" applyFill="1" applyProtection="1">
      <alignment vertical="center"/>
      <protection hidden="1"/>
    </xf>
    <xf numFmtId="0" fontId="24" fillId="30" borderId="1" xfId="1" applyFont="1" applyFill="1" applyBorder="1" applyAlignment="1">
      <alignment horizontal="left" vertical="center"/>
    </xf>
    <xf numFmtId="0" fontId="24" fillId="30" borderId="1" xfId="1" applyFont="1" applyFill="1" applyBorder="1" applyAlignment="1">
      <alignment horizontal="right" vertical="center"/>
    </xf>
    <xf numFmtId="0" fontId="91" fillId="0" borderId="0" xfId="113" applyFont="1" applyAlignment="1" applyProtection="1">
      <alignment horizontal="center" vertical="center"/>
      <protection hidden="1"/>
    </xf>
    <xf numFmtId="179" fontId="91" fillId="0" borderId="101" xfId="111" applyNumberFormat="1" applyFont="1" applyBorder="1" applyAlignment="1" applyProtection="1">
      <alignment horizontal="right" vertical="center"/>
      <protection hidden="1"/>
    </xf>
    <xf numFmtId="0" fontId="27" fillId="0" borderId="101" xfId="110" applyFont="1" applyBorder="1" applyAlignment="1" applyProtection="1">
      <alignment horizontal="center" vertical="center"/>
      <protection hidden="1"/>
    </xf>
    <xf numFmtId="0" fontId="88" fillId="0" borderId="0" xfId="110" applyFont="1" applyAlignment="1" applyProtection="1">
      <alignment horizontal="center" vertical="center"/>
      <protection hidden="1"/>
    </xf>
    <xf numFmtId="182" fontId="92" fillId="0" borderId="0" xfId="111" applyNumberFormat="1" applyFont="1" applyAlignment="1" applyProtection="1">
      <alignment horizontal="right"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7" fillId="0" borderId="0" xfId="113" applyFont="1" applyAlignment="1" applyProtection="1">
      <alignment horizontal="right" vertical="center"/>
      <protection hidden="1"/>
    </xf>
    <xf numFmtId="0" fontId="94" fillId="0" borderId="0" xfId="110" applyFont="1" applyAlignment="1" applyProtection="1">
      <alignment vertical="center" wrapText="1"/>
      <protection hidden="1"/>
    </xf>
    <xf numFmtId="0" fontId="109" fillId="35" borderId="1" xfId="110" applyFont="1" applyFill="1" applyBorder="1" applyAlignment="1" applyProtection="1">
      <alignment horizontal="center" vertical="center" shrinkToFit="1"/>
      <protection hidden="1"/>
    </xf>
    <xf numFmtId="6" fontId="110" fillId="0" borderId="1" xfId="110" applyNumberFormat="1" applyFont="1" applyBorder="1" applyAlignment="1" applyProtection="1">
      <alignment horizontal="center" vertical="center"/>
      <protection hidden="1"/>
    </xf>
    <xf numFmtId="0" fontId="109" fillId="36" borderId="1" xfId="110" applyFont="1" applyFill="1" applyBorder="1" applyAlignment="1" applyProtection="1">
      <alignment horizontal="center" vertical="center" shrinkToFit="1"/>
      <protection hidden="1"/>
    </xf>
    <xf numFmtId="6" fontId="106" fillId="0" borderId="1" xfId="110" applyNumberFormat="1" applyFont="1" applyBorder="1" applyAlignment="1" applyProtection="1">
      <alignment horizontal="center" vertical="center"/>
      <protection hidden="1"/>
    </xf>
    <xf numFmtId="0" fontId="126" fillId="2" borderId="1" xfId="0" applyFont="1" applyFill="1" applyBorder="1" applyAlignment="1" applyProtection="1">
      <alignment horizontal="center" vertical="center" wrapText="1"/>
      <protection hidden="1"/>
    </xf>
    <xf numFmtId="0" fontId="126" fillId="28" borderId="1" xfId="0" applyFont="1" applyFill="1" applyBorder="1" applyAlignment="1" applyProtection="1">
      <alignment horizontal="center" vertical="center" wrapText="1"/>
      <protection hidden="1"/>
    </xf>
    <xf numFmtId="0" fontId="126" fillId="2" borderId="1" xfId="3" applyFont="1" applyFill="1" applyBorder="1" applyAlignment="1" applyProtection="1">
      <alignment horizontal="center" vertical="center" wrapText="1"/>
      <protection hidden="1"/>
    </xf>
    <xf numFmtId="0" fontId="126" fillId="28" borderId="1" xfId="3" applyFont="1" applyFill="1" applyBorder="1" applyAlignment="1" applyProtection="1">
      <alignment horizontal="center" vertical="center" wrapText="1"/>
      <protection hidden="1"/>
    </xf>
    <xf numFmtId="0" fontId="127" fillId="28" borderId="1" xfId="3" applyFont="1" applyFill="1" applyBorder="1" applyAlignment="1" applyProtection="1">
      <alignment horizontal="center" vertical="center" wrapText="1"/>
      <protection hidden="1"/>
    </xf>
    <xf numFmtId="0" fontId="126" fillId="28" borderId="2" xfId="0" applyFont="1" applyFill="1" applyBorder="1" applyAlignment="1" applyProtection="1">
      <alignment horizontal="center" vertical="center" wrapText="1"/>
      <protection hidden="1"/>
    </xf>
    <xf numFmtId="0" fontId="126" fillId="2" borderId="1" xfId="0" applyFont="1" applyFill="1" applyBorder="1" applyAlignment="1" applyProtection="1">
      <alignment horizontal="center" vertical="top" wrapText="1"/>
      <protection hidden="1"/>
    </xf>
    <xf numFmtId="0" fontId="128" fillId="28" borderId="1" xfId="117" applyFont="1" applyFill="1" applyBorder="1" applyAlignment="1" applyProtection="1">
      <alignment horizontal="center" vertical="top" wrapText="1"/>
      <protection hidden="1"/>
    </xf>
    <xf numFmtId="0" fontId="2" fillId="0" borderId="0" xfId="110" applyProtection="1">
      <alignment vertical="center"/>
      <protection hidden="1"/>
    </xf>
    <xf numFmtId="0" fontId="123" fillId="38" borderId="1" xfId="0" applyFont="1" applyFill="1" applyBorder="1" applyAlignment="1" applyProtection="1">
      <alignment horizontal="center" vertical="center" shrinkToFit="1"/>
      <protection hidden="1"/>
    </xf>
    <xf numFmtId="0" fontId="17" fillId="3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91" fillId="4" borderId="0" xfId="110" applyFont="1" applyFill="1" applyProtection="1">
      <alignment vertical="center"/>
      <protection hidden="1"/>
    </xf>
    <xf numFmtId="0" fontId="92" fillId="4" borderId="0" xfId="110" applyFont="1" applyFill="1" applyProtection="1">
      <alignment vertical="center"/>
      <protection hidden="1"/>
    </xf>
    <xf numFmtId="0" fontId="124" fillId="2" borderId="80" xfId="110" applyFont="1" applyFill="1" applyBorder="1" applyAlignment="1" applyProtection="1">
      <alignment horizontal="center" vertical="center"/>
      <protection hidden="1"/>
    </xf>
    <xf numFmtId="0" fontId="105" fillId="0" borderId="84" xfId="110" applyFont="1" applyBorder="1" applyAlignment="1" applyProtection="1">
      <alignment horizontal="center" vertical="center"/>
      <protection hidden="1"/>
    </xf>
    <xf numFmtId="0" fontId="106" fillId="4" borderId="90" xfId="110" applyFont="1" applyFill="1" applyBorder="1" applyAlignment="1" applyProtection="1">
      <alignment horizontal="center" vertical="center"/>
      <protection hidden="1"/>
    </xf>
    <xf numFmtId="0" fontId="125" fillId="0" borderId="33" xfId="110" applyFont="1" applyBorder="1" applyAlignment="1" applyProtection="1">
      <alignment horizontal="center" vertical="center"/>
      <protection hidden="1"/>
    </xf>
    <xf numFmtId="0" fontId="97" fillId="0" borderId="103" xfId="113" applyFont="1" applyBorder="1" applyAlignment="1" applyProtection="1">
      <alignment horizontal="center" vertical="center"/>
      <protection locked="0"/>
    </xf>
    <xf numFmtId="0" fontId="13" fillId="0" borderId="0" xfId="0" applyFont="1" applyProtection="1">
      <alignment vertical="center"/>
      <protection hidden="1"/>
    </xf>
    <xf numFmtId="0" fontId="61" fillId="0" borderId="0" xfId="0" applyFont="1" applyAlignment="1" applyProtection="1">
      <alignment vertical="center" wrapText="1"/>
      <protection hidden="1"/>
    </xf>
    <xf numFmtId="0" fontId="52" fillId="0" borderId="0" xfId="0" applyFont="1" applyAlignment="1" applyProtection="1">
      <alignment vertical="center" wrapText="1"/>
      <protection hidden="1"/>
    </xf>
    <xf numFmtId="178" fontId="53" fillId="0" borderId="0" xfId="0" applyNumberFormat="1" applyFont="1" applyAlignment="1" applyProtection="1">
      <alignment vertical="center" wrapText="1"/>
      <protection hidden="1"/>
    </xf>
    <xf numFmtId="5" fontId="54"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5" fillId="0" borderId="0" xfId="0" applyFont="1" applyAlignment="1" applyProtection="1">
      <alignment horizontal="center" vertical="center"/>
      <protection hidden="1"/>
    </xf>
    <xf numFmtId="0" fontId="52" fillId="0" borderId="0" xfId="0" applyFont="1" applyProtection="1">
      <alignment vertical="center"/>
      <protection hidden="1"/>
    </xf>
    <xf numFmtId="5" fontId="54" fillId="0" borderId="0" xfId="0" applyNumberFormat="1" applyFont="1" applyProtection="1">
      <alignment vertical="center"/>
      <protection hidden="1"/>
    </xf>
    <xf numFmtId="0" fontId="0" fillId="0" borderId="0" xfId="0" applyAlignment="1" applyProtection="1">
      <protection hidden="1"/>
    </xf>
    <xf numFmtId="0" fontId="11" fillId="0" borderId="0" xfId="0" applyFont="1" applyAlignment="1" applyProtection="1">
      <alignment horizontal="left" vertical="center" wrapText="1"/>
      <protection hidden="1"/>
    </xf>
    <xf numFmtId="0" fontId="79" fillId="0" borderId="0" xfId="0" applyFont="1" applyAlignment="1" applyProtection="1">
      <alignment horizontal="left" vertical="center" wrapText="1"/>
      <protection hidden="1"/>
    </xf>
    <xf numFmtId="0" fontId="50" fillId="0" borderId="20"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6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4" fillId="0" borderId="0" xfId="0" applyFont="1" applyProtection="1">
      <alignment vertical="center"/>
      <protection hidden="1"/>
    </xf>
    <xf numFmtId="0" fontId="62" fillId="0" borderId="0" xfId="0" applyFont="1" applyAlignment="1" applyProtection="1">
      <alignment vertical="center" wrapText="1"/>
      <protection hidden="1"/>
    </xf>
    <xf numFmtId="0" fontId="56" fillId="0" borderId="0" xfId="0" applyFont="1" applyAlignment="1" applyProtection="1">
      <alignment vertical="center" wrapText="1"/>
      <protection hidden="1"/>
    </xf>
    <xf numFmtId="0" fontId="18" fillId="0" borderId="0" xfId="0" applyFont="1" applyProtection="1">
      <alignment vertical="center"/>
      <protection hidden="1"/>
    </xf>
    <xf numFmtId="0" fontId="45" fillId="0" borderId="0" xfId="0" applyFont="1" applyProtection="1">
      <alignment vertical="center"/>
      <protection hidden="1"/>
    </xf>
    <xf numFmtId="0" fontId="57"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49"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52" fillId="0" borderId="0" xfId="0" applyFont="1" applyAlignment="1" applyProtection="1">
      <alignment horizontal="left" vertical="center" wrapText="1"/>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3" fillId="0" borderId="0" xfId="0" applyFont="1" applyProtection="1">
      <alignment vertical="center"/>
      <protection hidden="1"/>
    </xf>
    <xf numFmtId="9" fontId="53" fillId="0" borderId="0" xfId="0" applyNumberFormat="1" applyFont="1" applyProtection="1">
      <alignment vertical="center"/>
      <protection hidden="1"/>
    </xf>
    <xf numFmtId="5" fontId="53" fillId="0" borderId="0" xfId="0" applyNumberFormat="1" applyFont="1" applyProtection="1">
      <alignment vertical="center"/>
      <protection hidden="1"/>
    </xf>
    <xf numFmtId="3" fontId="13" fillId="0" borderId="0" xfId="0" applyNumberFormat="1" applyFont="1" applyProtection="1">
      <alignment vertical="center"/>
      <protection hidden="1"/>
    </xf>
    <xf numFmtId="0" fontId="45"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5" fillId="4" borderId="0" xfId="0" applyFont="1" applyFill="1" applyProtection="1">
      <alignment vertical="center"/>
      <protection hidden="1"/>
    </xf>
    <xf numFmtId="0" fontId="13" fillId="0" borderId="0" xfId="0" applyFont="1" applyAlignment="1" applyProtection="1">
      <alignment vertical="top" wrapText="1"/>
      <protection hidden="1"/>
    </xf>
    <xf numFmtId="0" fontId="60" fillId="0" borderId="0" xfId="0" applyFont="1" applyProtection="1">
      <alignment vertical="center"/>
      <protection hidden="1"/>
    </xf>
    <xf numFmtId="0" fontId="51" fillId="0" borderId="0" xfId="0" applyFont="1" applyAlignment="1" applyProtection="1">
      <alignment vertical="center" shrinkToFit="1"/>
      <protection hidden="1"/>
    </xf>
    <xf numFmtId="177" fontId="49" fillId="0" borderId="0" xfId="0" applyNumberFormat="1" applyFont="1" applyProtection="1">
      <alignment vertical="center"/>
      <protection hidden="1"/>
    </xf>
    <xf numFmtId="0" fontId="11" fillId="0" borderId="20"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0" fontId="11"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76" fontId="11" fillId="0" borderId="0" xfId="4" applyNumberFormat="1" applyFont="1" applyAlignment="1" applyProtection="1">
      <alignment horizontal="lef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78" fillId="0" borderId="0" xfId="0" applyFont="1" applyAlignment="1" applyProtection="1">
      <alignment vertical="center" wrapText="1"/>
      <protection hidden="1"/>
    </xf>
    <xf numFmtId="0" fontId="86" fillId="4" borderId="0" xfId="0" applyFont="1" applyFill="1" applyAlignment="1" applyProtection="1">
      <alignment horizontal="left" vertical="center"/>
      <protection hidden="1"/>
    </xf>
    <xf numFmtId="0" fontId="86" fillId="4" borderId="0" xfId="0" applyFont="1" applyFill="1" applyProtection="1">
      <alignment vertical="center"/>
      <protection hidden="1"/>
    </xf>
    <xf numFmtId="0" fontId="13" fillId="0" borderId="0" xfId="4" applyFont="1" applyProtection="1">
      <protection hidden="1"/>
    </xf>
    <xf numFmtId="176" fontId="50" fillId="0" borderId="0" xfId="4" applyNumberFormat="1" applyFont="1" applyProtection="1">
      <protection hidden="1"/>
    </xf>
    <xf numFmtId="176" fontId="72" fillId="0" borderId="0" xfId="4" applyNumberFormat="1" applyFont="1" applyAlignment="1" applyProtection="1">
      <alignment horizontal="center" vertical="center"/>
      <protection hidden="1"/>
    </xf>
    <xf numFmtId="0" fontId="50" fillId="0" borderId="0" xfId="0" applyFont="1" applyAlignment="1" applyProtection="1">
      <alignment horizontal="right" vertical="center"/>
      <protection hidden="1"/>
    </xf>
    <xf numFmtId="49" fontId="50"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center"/>
      <protection hidden="1"/>
    </xf>
    <xf numFmtId="0" fontId="50" fillId="0" borderId="0" xfId="4" applyFont="1" applyProtection="1">
      <protection hidden="1"/>
    </xf>
    <xf numFmtId="176" fontId="13" fillId="0" borderId="0" xfId="4" applyNumberFormat="1" applyFont="1" applyProtection="1">
      <protection hidden="1"/>
    </xf>
    <xf numFmtId="176" fontId="73" fillId="0" borderId="0" xfId="4" applyNumberFormat="1" applyFont="1" applyAlignment="1" applyProtection="1">
      <alignment vertical="center"/>
      <protection hidden="1"/>
    </xf>
    <xf numFmtId="176" fontId="66" fillId="0" borderId="0" xfId="4" applyNumberFormat="1" applyFont="1" applyAlignment="1" applyProtection="1">
      <alignment horizontal="center"/>
      <protection hidden="1"/>
    </xf>
    <xf numFmtId="176" fontId="49" fillId="0" borderId="0" xfId="4" applyNumberFormat="1" applyFont="1" applyAlignment="1" applyProtection="1">
      <alignment vertical="center"/>
      <protection hidden="1"/>
    </xf>
    <xf numFmtId="176" fontId="50" fillId="0" borderId="0" xfId="4" applyNumberFormat="1" applyFont="1" applyAlignment="1" applyProtection="1">
      <alignment vertical="center"/>
      <protection hidden="1"/>
    </xf>
    <xf numFmtId="176" fontId="67"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49" fillId="0" borderId="20"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6" fillId="0" borderId="0" xfId="0" applyFont="1" applyAlignment="1" applyProtection="1">
      <alignment vertical="center" wrapText="1"/>
      <protection hidden="1"/>
    </xf>
    <xf numFmtId="176" fontId="49"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6" fillId="0" borderId="0" xfId="0" applyFont="1" applyAlignment="1" applyProtection="1">
      <alignment horizontal="center" vertical="center" wrapText="1"/>
      <protection hidden="1"/>
    </xf>
    <xf numFmtId="176" fontId="66" fillId="0" borderId="0" xfId="4" applyNumberFormat="1" applyFont="1" applyProtection="1">
      <protection hidden="1"/>
    </xf>
    <xf numFmtId="176" fontId="49" fillId="0" borderId="0" xfId="4" applyNumberFormat="1" applyFont="1" applyAlignment="1" applyProtection="1">
      <alignment horizontal="left"/>
      <protection hidden="1"/>
    </xf>
    <xf numFmtId="176" fontId="69" fillId="0" borderId="0" xfId="4" applyNumberFormat="1" applyFont="1" applyAlignment="1" applyProtection="1">
      <alignment horizontal="center"/>
      <protection hidden="1"/>
    </xf>
    <xf numFmtId="176" fontId="48" fillId="0" borderId="0" xfId="4" applyNumberFormat="1" applyFont="1" applyAlignment="1" applyProtection="1">
      <alignment horizontal="center" vertical="center"/>
      <protection hidden="1"/>
    </xf>
    <xf numFmtId="176" fontId="13" fillId="0" borderId="0" xfId="0" applyNumberFormat="1" applyFont="1" applyProtection="1">
      <alignment vertical="center"/>
      <protection hidden="1"/>
    </xf>
    <xf numFmtId="176" fontId="49"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0" xfId="4" applyNumberFormat="1" applyFont="1" applyBorder="1" applyProtection="1">
      <protection hidden="1"/>
    </xf>
    <xf numFmtId="176" fontId="16" fillId="0" borderId="20" xfId="4" applyNumberFormat="1" applyFont="1" applyBorder="1" applyAlignment="1" applyProtection="1">
      <alignment horizontal="right"/>
      <protection hidden="1"/>
    </xf>
    <xf numFmtId="176" fontId="49" fillId="0" borderId="0" xfId="4" applyNumberFormat="1" applyFont="1" applyAlignment="1" applyProtection="1">
      <alignment horizontal="left" indent="1"/>
      <protection hidden="1"/>
    </xf>
    <xf numFmtId="176" fontId="49" fillId="0" borderId="0" xfId="4" applyNumberFormat="1" applyFont="1" applyAlignment="1" applyProtection="1">
      <alignment horizontal="right"/>
      <protection hidden="1"/>
    </xf>
    <xf numFmtId="176" fontId="70" fillId="0" borderId="0" xfId="4" applyNumberFormat="1" applyFont="1" applyAlignment="1" applyProtection="1">
      <alignment horizontal="center"/>
      <protection hidden="1"/>
    </xf>
    <xf numFmtId="176" fontId="70" fillId="0" borderId="0" xfId="4" applyNumberFormat="1" applyFont="1" applyProtection="1">
      <protection hidden="1"/>
    </xf>
    <xf numFmtId="176" fontId="70" fillId="0" borderId="0" xfId="4" applyNumberFormat="1" applyFont="1" applyAlignment="1" applyProtection="1">
      <alignment vertical="center"/>
      <protection hidden="1"/>
    </xf>
    <xf numFmtId="176" fontId="70"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11" fillId="0" borderId="0" xfId="4" applyNumberFormat="1" applyFont="1" applyAlignment="1" applyProtection="1">
      <alignment horizontal="center"/>
      <protection hidden="1"/>
    </xf>
    <xf numFmtId="176" fontId="49" fillId="0" borderId="0" xfId="4" applyNumberFormat="1" applyFont="1" applyAlignment="1" applyProtection="1">
      <alignment horizontal="right" vertical="center"/>
      <protection hidden="1"/>
    </xf>
    <xf numFmtId="0" fontId="49" fillId="0" borderId="0" xfId="4" applyFont="1" applyProtection="1">
      <protection hidden="1"/>
    </xf>
    <xf numFmtId="0" fontId="100" fillId="0" borderId="0" xfId="0" applyFont="1" applyAlignment="1">
      <alignment horizontal="left" vertical="center" wrapText="1"/>
    </xf>
    <xf numFmtId="0" fontId="104" fillId="0" borderId="0" xfId="0" applyFont="1" applyAlignment="1">
      <alignment horizontal="left" vertical="center" wrapText="1"/>
    </xf>
    <xf numFmtId="0" fontId="26" fillId="0" borderId="64" xfId="55" applyFont="1" applyBorder="1" applyAlignment="1">
      <alignment horizontal="center" vertical="center" shrinkToFit="1"/>
    </xf>
    <xf numFmtId="0" fontId="26" fillId="0" borderId="63" xfId="55" applyFont="1" applyBorder="1" applyAlignment="1">
      <alignment horizontal="center" vertical="center" shrinkToFit="1"/>
    </xf>
    <xf numFmtId="0" fontId="26" fillId="0" borderId="66" xfId="55" applyFont="1" applyBorder="1" applyAlignment="1">
      <alignment horizontal="center" vertical="center" shrinkToFit="1"/>
    </xf>
    <xf numFmtId="0" fontId="26" fillId="0" borderId="57" xfId="55" applyFont="1" applyBorder="1" applyAlignment="1">
      <alignment horizontal="center" vertical="center" shrinkToFit="1"/>
    </xf>
    <xf numFmtId="0" fontId="26" fillId="0" borderId="20" xfId="55" applyFont="1" applyBorder="1" applyAlignment="1">
      <alignment horizontal="center" vertical="center" shrinkToFit="1"/>
    </xf>
    <xf numFmtId="0" fontId="26" fillId="0" borderId="58" xfId="55" applyFont="1" applyBorder="1" applyAlignment="1">
      <alignment horizontal="center" vertical="center" shrinkToFit="1"/>
    </xf>
    <xf numFmtId="0" fontId="26" fillId="0" borderId="64" xfId="55" applyFont="1" applyBorder="1" applyAlignment="1">
      <alignment horizontal="center" vertical="center" wrapText="1"/>
    </xf>
    <xf numFmtId="0" fontId="26" fillId="0" borderId="63" xfId="55" applyFont="1" applyBorder="1" applyAlignment="1">
      <alignment horizontal="center" vertical="center"/>
    </xf>
    <xf numFmtId="0" fontId="26" fillId="0" borderId="66" xfId="55" applyFont="1" applyBorder="1" applyAlignment="1">
      <alignment horizontal="center" vertical="center"/>
    </xf>
    <xf numFmtId="0" fontId="26" fillId="0" borderId="59" xfId="55" applyFont="1" applyBorder="1" applyAlignment="1">
      <alignment horizontal="center" vertical="center"/>
    </xf>
    <xf numFmtId="0" fontId="26" fillId="0" borderId="0" xfId="55" applyFont="1" applyAlignment="1">
      <alignment horizontal="center" vertical="center"/>
    </xf>
    <xf numFmtId="0" fontId="26" fillId="0" borderId="60" xfId="55" applyFont="1" applyBorder="1" applyAlignment="1">
      <alignment horizontal="center" vertical="center"/>
    </xf>
    <xf numFmtId="0" fontId="26" fillId="0" borderId="57" xfId="55" applyFont="1" applyBorder="1" applyAlignment="1">
      <alignment horizontal="center" vertical="center"/>
    </xf>
    <xf numFmtId="0" fontId="26" fillId="0" borderId="20" xfId="55" applyFont="1" applyBorder="1" applyAlignment="1">
      <alignment horizontal="center" vertical="center"/>
    </xf>
    <xf numFmtId="0" fontId="26" fillId="0" borderId="58" xfId="55" applyFont="1" applyBorder="1" applyAlignment="1">
      <alignment horizontal="center" vertical="center"/>
    </xf>
    <xf numFmtId="0" fontId="19" fillId="0" borderId="9"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0" xfId="55" applyFont="1" applyBorder="1" applyAlignment="1">
      <alignment horizontal="center" vertical="center"/>
    </xf>
    <xf numFmtId="0" fontId="114" fillId="0" borderId="1" xfId="109" applyFont="1" applyBorder="1" applyAlignment="1">
      <alignment horizontal="left" vertical="center"/>
    </xf>
    <xf numFmtId="0" fontId="22" fillId="0" borderId="0" xfId="55" applyFont="1" applyAlignment="1">
      <alignment horizontal="center" vertical="center"/>
    </xf>
    <xf numFmtId="0" fontId="26" fillId="4" borderId="6" xfId="55" applyFont="1" applyFill="1" applyBorder="1" applyAlignment="1">
      <alignment horizontal="left" vertical="center"/>
    </xf>
    <xf numFmtId="0" fontId="26" fillId="4" borderId="7" xfId="55" applyFont="1" applyFill="1" applyBorder="1" applyAlignment="1">
      <alignment horizontal="left" vertical="center"/>
    </xf>
    <xf numFmtId="0" fontId="26" fillId="4" borderId="7" xfId="55" applyFont="1" applyFill="1" applyBorder="1" applyAlignment="1">
      <alignment horizontal="center" vertical="center"/>
    </xf>
    <xf numFmtId="0" fontId="26" fillId="4" borderId="8" xfId="55" applyFont="1" applyFill="1" applyBorder="1" applyAlignment="1">
      <alignment horizontal="center" vertical="center"/>
    </xf>
    <xf numFmtId="182" fontId="26" fillId="0" borderId="20" xfId="109" applyNumberFormat="1" applyFont="1" applyBorder="1" applyAlignment="1" applyProtection="1">
      <alignment horizontal="center" vertical="center"/>
      <protection locked="0"/>
    </xf>
    <xf numFmtId="0" fontId="26" fillId="28" borderId="15" xfId="55" applyFont="1" applyFill="1" applyBorder="1" applyAlignment="1">
      <alignment horizontal="left" vertical="center"/>
    </xf>
    <xf numFmtId="0" fontId="26" fillId="28" borderId="16" xfId="55" applyFont="1" applyFill="1" applyBorder="1" applyAlignment="1">
      <alignment horizontal="left" vertical="center"/>
    </xf>
    <xf numFmtId="0" fontId="26" fillId="28" borderId="17" xfId="55" applyFont="1" applyFill="1" applyBorder="1" applyAlignment="1">
      <alignment horizontal="left" vertical="center"/>
    </xf>
    <xf numFmtId="0" fontId="19" fillId="0" borderId="12" xfId="109" applyFont="1" applyBorder="1" applyAlignment="1">
      <alignment horizontal="left" vertical="center"/>
    </xf>
    <xf numFmtId="0" fontId="19" fillId="0" borderId="13" xfId="109" applyFont="1" applyBorder="1" applyAlignment="1">
      <alignment horizontal="left" vertical="center"/>
    </xf>
    <xf numFmtId="0" fontId="24" fillId="0" borderId="13" xfId="55" applyFont="1" applyBorder="1" applyAlignment="1">
      <alignment horizontal="center" vertical="center"/>
    </xf>
    <xf numFmtId="0" fontId="24" fillId="0" borderId="14" xfId="55" applyFont="1" applyBorder="1" applyAlignment="1">
      <alignment horizontal="center" vertical="center"/>
    </xf>
    <xf numFmtId="0" fontId="26" fillId="28" borderId="15" xfId="55" applyFont="1" applyFill="1" applyBorder="1" applyAlignment="1">
      <alignment horizontal="left" vertical="center" wrapText="1"/>
    </xf>
    <xf numFmtId="0" fontId="26" fillId="28" borderId="16" xfId="55" applyFont="1" applyFill="1" applyBorder="1" applyAlignment="1">
      <alignment horizontal="left" vertical="center" wrapText="1"/>
    </xf>
    <xf numFmtId="0" fontId="26" fillId="28" borderId="17" xfId="55" applyFont="1" applyFill="1" applyBorder="1" applyAlignment="1">
      <alignment horizontal="left" vertical="center" wrapText="1"/>
    </xf>
    <xf numFmtId="0" fontId="24" fillId="0" borderId="9" xfId="55" applyFont="1" applyBorder="1" applyAlignment="1">
      <alignment horizontal="left" vertical="center"/>
    </xf>
    <xf numFmtId="0" fontId="24" fillId="0" borderId="1" xfId="55" applyFont="1" applyBorder="1" applyAlignment="1">
      <alignment horizontal="left" vertical="center"/>
    </xf>
    <xf numFmtId="0" fontId="24" fillId="0" borderId="12" xfId="55" applyFont="1" applyBorder="1" applyAlignment="1">
      <alignment horizontal="left" vertical="center"/>
    </xf>
    <xf numFmtId="0" fontId="24" fillId="0" borderId="13" xfId="55" applyFont="1" applyBorder="1" applyAlignment="1">
      <alignment horizontal="left" vertical="center"/>
    </xf>
    <xf numFmtId="0" fontId="19" fillId="0" borderId="11" xfId="55" applyFont="1" applyBorder="1" applyAlignment="1">
      <alignment horizontal="left" vertical="center" shrinkToFit="1"/>
    </xf>
    <xf numFmtId="0" fontId="19" fillId="0" borderId="37"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1" xfId="55" applyFont="1" applyBorder="1" applyAlignment="1">
      <alignment horizontal="left" vertical="center"/>
    </xf>
    <xf numFmtId="0" fontId="19" fillId="0" borderId="37" xfId="55" applyFont="1" applyBorder="1" applyAlignment="1">
      <alignment horizontal="left" vertical="center"/>
    </xf>
    <xf numFmtId="0" fontId="19" fillId="0" borderId="3" xfId="55" applyFont="1" applyBorder="1" applyAlignment="1">
      <alignment horizontal="left" vertical="center"/>
    </xf>
    <xf numFmtId="0" fontId="24" fillId="0" borderId="21" xfId="1" applyFont="1" applyBorder="1" applyAlignment="1" applyProtection="1">
      <alignment horizontal="center" vertical="center"/>
      <protection locked="0"/>
    </xf>
    <xf numFmtId="0" fontId="24" fillId="0" borderId="22"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6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0" xfId="55" applyFont="1" applyAlignment="1">
      <alignment horizontal="center" vertical="center"/>
    </xf>
    <xf numFmtId="0" fontId="26" fillId="0" borderId="0" xfId="55" applyFont="1" applyAlignment="1">
      <alignment horizontal="left" vertical="center"/>
    </xf>
    <xf numFmtId="0" fontId="26" fillId="30" borderId="6" xfId="55" applyFont="1" applyFill="1" applyBorder="1" applyAlignment="1">
      <alignment horizontal="center" vertical="center"/>
    </xf>
    <xf numFmtId="0" fontId="26" fillId="30" borderId="7" xfId="55" applyFont="1" applyFill="1" applyBorder="1" applyAlignment="1">
      <alignment horizontal="center" vertical="center"/>
    </xf>
    <xf numFmtId="0" fontId="26" fillId="30" borderId="9" xfId="55" applyFont="1" applyFill="1" applyBorder="1" applyAlignment="1">
      <alignment horizontal="center" vertical="center"/>
    </xf>
    <xf numFmtId="0" fontId="26" fillId="30" borderId="1"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8" xfId="1" applyFont="1" applyBorder="1" applyProtection="1">
      <alignment vertical="center"/>
      <protection locked="0"/>
    </xf>
    <xf numFmtId="0" fontId="24" fillId="0" borderId="19" xfId="1" applyFont="1" applyBorder="1" applyAlignment="1" applyProtection="1">
      <alignment horizontal="left" vertical="center"/>
      <protection locked="0"/>
    </xf>
    <xf numFmtId="0" fontId="26" fillId="30" borderId="9"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8" xfId="1" applyFont="1" applyBorder="1" applyAlignment="1" applyProtection="1">
      <alignment horizontal="left" vertical="center"/>
      <protection locked="0"/>
    </xf>
    <xf numFmtId="0" fontId="102" fillId="0" borderId="0" xfId="109" applyFont="1" applyAlignment="1">
      <alignment horizontal="left" vertical="center" shrinkToFit="1"/>
    </xf>
    <xf numFmtId="0" fontId="26" fillId="30" borderId="11" xfId="55" applyFont="1" applyFill="1" applyBorder="1" applyAlignment="1">
      <alignment horizontal="center" vertical="center" shrinkToFit="1"/>
    </xf>
    <xf numFmtId="0" fontId="26" fillId="30" borderId="3" xfId="55" applyFont="1" applyFill="1" applyBorder="1" applyAlignment="1">
      <alignment horizontal="center" vertical="center" shrinkToFit="1"/>
    </xf>
    <xf numFmtId="0" fontId="65" fillId="0" borderId="2" xfId="87" applyBorder="1" applyAlignment="1" applyProtection="1">
      <alignment horizontal="left" vertical="center"/>
      <protection locked="0"/>
    </xf>
    <xf numFmtId="0" fontId="26" fillId="0" borderId="0" xfId="109" applyFont="1" applyAlignment="1">
      <alignment horizontal="left" vertical="center"/>
    </xf>
    <xf numFmtId="0" fontId="24" fillId="0" borderId="1" xfId="1" applyFont="1" applyBorder="1" applyAlignment="1" applyProtection="1">
      <alignment horizontal="center" vertical="center"/>
      <protection locked="0"/>
    </xf>
    <xf numFmtId="0" fontId="26" fillId="30" borderId="2" xfId="55" applyFont="1" applyFill="1" applyBorder="1" applyAlignment="1">
      <alignment horizontal="center" vertical="center"/>
    </xf>
    <xf numFmtId="0" fontId="26" fillId="30" borderId="3" xfId="55" applyFont="1" applyFill="1" applyBorder="1" applyAlignment="1">
      <alignment horizontal="center" vertical="center"/>
    </xf>
    <xf numFmtId="0" fontId="24" fillId="0" borderId="1" xfId="1" applyFont="1" applyBorder="1" applyAlignment="1" applyProtection="1">
      <alignment horizontal="left" vertical="center"/>
      <protection locked="0"/>
    </xf>
    <xf numFmtId="0" fontId="24" fillId="0" borderId="2" xfId="1" applyFont="1" applyBorder="1" applyAlignment="1" applyProtection="1">
      <alignment horizontal="center" vertical="center"/>
      <protection locked="0"/>
    </xf>
    <xf numFmtId="0" fontId="24" fillId="0" borderId="6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88" fillId="0" borderId="0" xfId="110"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69" xfId="110" applyFont="1" applyFill="1" applyBorder="1" applyAlignment="1" applyProtection="1">
      <alignment horizontal="center" vertical="center"/>
      <protection hidden="1"/>
    </xf>
    <xf numFmtId="182" fontId="92" fillId="0" borderId="20" xfId="111" applyNumberFormat="1" applyFont="1" applyBorder="1" applyAlignment="1" applyProtection="1">
      <alignment horizontal="center" vertical="center"/>
      <protection hidden="1"/>
    </xf>
    <xf numFmtId="0" fontId="94" fillId="34" borderId="6" xfId="110" applyFont="1" applyFill="1" applyBorder="1" applyAlignment="1" applyProtection="1">
      <alignment horizontal="left" vertical="center"/>
      <protection hidden="1"/>
    </xf>
    <xf numFmtId="0" fontId="94" fillId="34" borderId="7" xfId="110" applyFont="1" applyFill="1" applyBorder="1" applyAlignment="1" applyProtection="1">
      <alignment horizontal="left" vertical="center"/>
      <protection hidden="1"/>
    </xf>
    <xf numFmtId="0" fontId="92" fillId="34" borderId="7" xfId="110" applyFont="1" applyFill="1" applyBorder="1" applyAlignment="1" applyProtection="1">
      <alignment horizontal="center" vertical="center"/>
      <protection hidden="1"/>
    </xf>
    <xf numFmtId="0" fontId="92" fillId="34" borderId="8" xfId="110" applyFont="1" applyFill="1" applyBorder="1" applyAlignment="1" applyProtection="1">
      <alignment horizontal="center" vertical="center"/>
      <protection hidden="1"/>
    </xf>
    <xf numFmtId="0" fontId="96" fillId="0" borderId="9" xfId="110" applyFont="1" applyBorder="1" applyAlignment="1" applyProtection="1">
      <alignment horizontal="left" vertical="center"/>
      <protection hidden="1"/>
    </xf>
    <xf numFmtId="0" fontId="96" fillId="0" borderId="1" xfId="110" applyFont="1" applyBorder="1" applyAlignment="1" applyProtection="1">
      <alignment horizontal="left" vertical="center"/>
      <protection hidden="1"/>
    </xf>
    <xf numFmtId="0" fontId="91" fillId="0" borderId="1" xfId="110" applyFont="1" applyBorder="1" applyAlignment="1" applyProtection="1">
      <alignment horizontal="center" vertical="center"/>
      <protection hidden="1"/>
    </xf>
    <xf numFmtId="0" fontId="91" fillId="0" borderId="10" xfId="110" applyFont="1" applyBorder="1" applyAlignment="1" applyProtection="1">
      <alignment horizontal="center" vertical="center"/>
      <protection hidden="1"/>
    </xf>
    <xf numFmtId="0" fontId="19" fillId="0" borderId="9"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91" fillId="0" borderId="11" xfId="110" applyFont="1" applyBorder="1" applyAlignment="1" applyProtection="1">
      <alignment horizontal="left" vertical="center"/>
      <protection hidden="1"/>
    </xf>
    <xf numFmtId="0" fontId="91" fillId="0" borderId="37" xfId="110" applyFont="1" applyBorder="1" applyAlignment="1" applyProtection="1">
      <alignment horizontal="left" vertical="center"/>
      <protection hidden="1"/>
    </xf>
    <xf numFmtId="0" fontId="91" fillId="0" borderId="3" xfId="110" applyFont="1" applyBorder="1" applyAlignment="1" applyProtection="1">
      <alignment horizontal="left" vertical="center"/>
      <protection hidden="1"/>
    </xf>
    <xf numFmtId="0" fontId="91" fillId="0" borderId="9" xfId="110" applyFont="1" applyBorder="1" applyAlignment="1" applyProtection="1">
      <alignment horizontal="left" vertical="center"/>
      <protection hidden="1"/>
    </xf>
    <xf numFmtId="0" fontId="91" fillId="0" borderId="1" xfId="110" applyFont="1" applyBorder="1" applyAlignment="1" applyProtection="1">
      <alignment horizontal="left" vertical="center"/>
      <protection hidden="1"/>
    </xf>
    <xf numFmtId="0" fontId="91" fillId="0" borderId="12" xfId="110" applyFont="1" applyBorder="1" applyAlignment="1" applyProtection="1">
      <alignment horizontal="left" vertical="center"/>
      <protection hidden="1"/>
    </xf>
    <xf numFmtId="0" fontId="91" fillId="0" borderId="13" xfId="110" applyFont="1" applyBorder="1" applyAlignment="1" applyProtection="1">
      <alignment horizontal="left" vertical="center"/>
      <protection hidden="1"/>
    </xf>
    <xf numFmtId="0" fontId="91" fillId="0" borderId="13" xfId="110" applyFont="1" applyBorder="1" applyAlignment="1" applyProtection="1">
      <alignment horizontal="center" vertical="center"/>
      <protection hidden="1"/>
    </xf>
    <xf numFmtId="0" fontId="91" fillId="0" borderId="14" xfId="110" applyFont="1" applyBorder="1" applyAlignment="1" applyProtection="1">
      <alignment horizontal="center" vertical="center"/>
      <protection hidden="1"/>
    </xf>
    <xf numFmtId="0" fontId="94" fillId="34" borderId="15" xfId="111" applyFont="1" applyFill="1" applyBorder="1" applyAlignment="1" applyProtection="1">
      <alignment horizontal="left" vertical="center" wrapText="1"/>
      <protection hidden="1"/>
    </xf>
    <xf numFmtId="0" fontId="94" fillId="34" borderId="16" xfId="111" applyFont="1" applyFill="1" applyBorder="1" applyAlignment="1" applyProtection="1">
      <alignment horizontal="left" vertical="center" wrapText="1"/>
      <protection hidden="1"/>
    </xf>
    <xf numFmtId="0" fontId="96" fillId="0" borderId="9" xfId="111" applyFont="1" applyBorder="1" applyAlignment="1" applyProtection="1">
      <alignment horizontal="left" vertical="center"/>
      <protection hidden="1"/>
    </xf>
    <xf numFmtId="0" fontId="96" fillId="0" borderId="1" xfId="111" applyFont="1" applyBorder="1" applyAlignment="1" applyProtection="1">
      <alignment horizontal="left" vertical="center"/>
      <protection hidden="1"/>
    </xf>
    <xf numFmtId="0" fontId="81" fillId="0" borderId="73" xfId="110" applyFont="1" applyBorder="1" applyAlignment="1" applyProtection="1">
      <alignment horizontal="left" vertical="center" wrapText="1"/>
      <protection hidden="1"/>
    </xf>
    <xf numFmtId="0" fontId="81" fillId="0" borderId="74" xfId="110" applyFont="1" applyBorder="1" applyAlignment="1" applyProtection="1">
      <alignment horizontal="left" vertical="center" wrapText="1"/>
      <protection hidden="1"/>
    </xf>
    <xf numFmtId="0" fontId="81" fillId="0" borderId="75" xfId="110" applyFont="1" applyBorder="1" applyAlignment="1" applyProtection="1">
      <alignment horizontal="left" vertical="center" wrapText="1"/>
      <protection hidden="1"/>
    </xf>
    <xf numFmtId="0" fontId="81" fillId="0" borderId="57" xfId="110" applyFont="1" applyBorder="1" applyAlignment="1" applyProtection="1">
      <alignment horizontal="left" vertical="center" wrapText="1"/>
      <protection hidden="1"/>
    </xf>
    <xf numFmtId="0" fontId="81" fillId="0" borderId="20" xfId="110" applyFont="1" applyBorder="1" applyAlignment="1" applyProtection="1">
      <alignment horizontal="left" vertical="center" wrapText="1"/>
      <protection hidden="1"/>
    </xf>
    <xf numFmtId="0" fontId="81" fillId="0" borderId="58" xfId="110" applyFont="1" applyBorder="1" applyAlignment="1" applyProtection="1">
      <alignment horizontal="left" vertical="center" wrapText="1"/>
      <protection hidden="1"/>
    </xf>
    <xf numFmtId="0" fontId="92" fillId="27" borderId="34" xfId="113" applyFont="1" applyFill="1" applyBorder="1" applyAlignment="1" applyProtection="1">
      <alignment horizontal="right" vertical="center"/>
      <protection hidden="1"/>
    </xf>
    <xf numFmtId="0" fontId="92" fillId="27" borderId="52" xfId="113" applyFont="1" applyFill="1" applyBorder="1" applyAlignment="1" applyProtection="1">
      <alignment horizontal="right" vertical="center"/>
      <protection hidden="1"/>
    </xf>
    <xf numFmtId="0" fontId="92" fillId="27" borderId="36" xfId="113" applyFont="1" applyFill="1" applyBorder="1" applyAlignment="1" applyProtection="1">
      <alignment horizontal="right" vertical="center"/>
      <protection hidden="1"/>
    </xf>
    <xf numFmtId="0" fontId="107" fillId="27" borderId="71" xfId="113" applyFont="1" applyFill="1" applyBorder="1" applyAlignment="1" applyProtection="1">
      <alignment horizontal="center" vertical="center" wrapText="1"/>
      <protection hidden="1"/>
    </xf>
    <xf numFmtId="0" fontId="92" fillId="27" borderId="71" xfId="113" applyFont="1" applyFill="1" applyBorder="1" applyAlignment="1" applyProtection="1">
      <alignment horizontal="center" vertical="center"/>
      <protection hidden="1"/>
    </xf>
    <xf numFmtId="0" fontId="92" fillId="27" borderId="72" xfId="113" applyFont="1" applyFill="1" applyBorder="1" applyAlignment="1" applyProtection="1">
      <alignment horizontal="center" vertical="center"/>
      <protection hidden="1"/>
    </xf>
    <xf numFmtId="0" fontId="92" fillId="0" borderId="0" xfId="113" applyFont="1" applyAlignment="1" applyProtection="1">
      <alignment horizontal="right" vertical="center"/>
      <protection hidden="1"/>
    </xf>
    <xf numFmtId="0" fontId="92" fillId="0" borderId="0" xfId="113" applyFont="1" applyAlignment="1" applyProtection="1">
      <alignment horizontal="center" vertical="center" wrapText="1"/>
      <protection hidden="1"/>
    </xf>
    <xf numFmtId="0" fontId="92" fillId="0" borderId="0" xfId="113" applyFont="1" applyAlignment="1" applyProtection="1">
      <alignment horizontal="center" vertical="center"/>
      <protection hidden="1"/>
    </xf>
    <xf numFmtId="179" fontId="92" fillId="32" borderId="76" xfId="110" applyNumberFormat="1" applyFont="1" applyFill="1" applyBorder="1" applyAlignment="1" applyProtection="1">
      <alignment horizontal="center" vertical="center"/>
      <protection hidden="1"/>
    </xf>
    <xf numFmtId="179" fontId="92" fillId="32" borderId="33" xfId="110" applyNumberFormat="1" applyFont="1" applyFill="1" applyBorder="1" applyAlignment="1" applyProtection="1">
      <alignment horizontal="center" vertical="center"/>
      <protection hidden="1"/>
    </xf>
    <xf numFmtId="0" fontId="96" fillId="0" borderId="12" xfId="111" applyFont="1" applyBorder="1" applyAlignment="1" applyProtection="1">
      <alignment horizontal="left" vertical="center"/>
      <protection hidden="1"/>
    </xf>
    <xf numFmtId="0" fontId="96" fillId="0" borderId="13" xfId="111" applyFont="1" applyBorder="1" applyAlignment="1" applyProtection="1">
      <alignment horizontal="left" vertical="center"/>
      <protection hidden="1"/>
    </xf>
    <xf numFmtId="0" fontId="94" fillId="34" borderId="15" xfId="111" applyFont="1" applyFill="1" applyBorder="1" applyAlignment="1" applyProtection="1">
      <alignment horizontal="left" vertical="center"/>
      <protection hidden="1"/>
    </xf>
    <xf numFmtId="0" fontId="94" fillId="34" borderId="16" xfId="111" applyFont="1" applyFill="1" applyBorder="1" applyAlignment="1" applyProtection="1">
      <alignment horizontal="left" vertical="center"/>
      <protection hidden="1"/>
    </xf>
    <xf numFmtId="0" fontId="120" fillId="0" borderId="9"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27" fillId="0" borderId="73" xfId="110" applyFont="1" applyBorder="1" applyAlignment="1" applyProtection="1">
      <alignment horizontal="left" vertical="center" wrapText="1"/>
      <protection hidden="1"/>
    </xf>
    <xf numFmtId="0" fontId="27" fillId="0" borderId="74" xfId="110" applyFont="1" applyBorder="1" applyAlignment="1" applyProtection="1">
      <alignment horizontal="left" vertical="center" wrapText="1"/>
      <protection hidden="1"/>
    </xf>
    <xf numFmtId="0" fontId="27" fillId="0" borderId="75" xfId="110" applyFont="1" applyBorder="1" applyAlignment="1" applyProtection="1">
      <alignment horizontal="left" vertical="center" wrapText="1"/>
      <protection hidden="1"/>
    </xf>
    <xf numFmtId="0" fontId="27" fillId="0" borderId="59" xfId="110" applyFont="1" applyBorder="1" applyAlignment="1" applyProtection="1">
      <alignment horizontal="left" vertical="center" wrapText="1"/>
      <protection hidden="1"/>
    </xf>
    <xf numFmtId="0" fontId="27" fillId="0" borderId="0" xfId="110" applyFont="1" applyAlignment="1" applyProtection="1">
      <alignment horizontal="left" vertical="center" wrapText="1"/>
      <protection hidden="1"/>
    </xf>
    <xf numFmtId="0" fontId="27" fillId="0" borderId="60" xfId="110" applyFont="1" applyBorder="1" applyAlignment="1" applyProtection="1">
      <alignment horizontal="left" vertical="center" wrapText="1"/>
      <protection hidden="1"/>
    </xf>
    <xf numFmtId="0" fontId="120" fillId="0" borderId="9"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179" fontId="92" fillId="31" borderId="76" xfId="110" applyNumberFormat="1" applyFont="1" applyFill="1" applyBorder="1" applyAlignment="1" applyProtection="1">
      <alignment horizontal="center" vertical="center"/>
      <protection hidden="1"/>
    </xf>
    <xf numFmtId="179" fontId="92" fillId="31" borderId="33" xfId="110" applyNumberFormat="1" applyFont="1" applyFill="1" applyBorder="1" applyAlignment="1" applyProtection="1">
      <alignment horizontal="center" vertical="center"/>
      <protection hidden="1"/>
    </xf>
    <xf numFmtId="0" fontId="120" fillId="0" borderId="61" xfId="111" applyFont="1" applyBorder="1" applyAlignment="1" applyProtection="1">
      <alignment horizontal="left" vertical="center"/>
      <protection hidden="1"/>
    </xf>
    <xf numFmtId="0" fontId="120" fillId="0" borderId="101" xfId="111" applyFont="1" applyBorder="1" applyAlignment="1" applyProtection="1">
      <alignment horizontal="left" vertical="center"/>
      <protection hidden="1"/>
    </xf>
    <xf numFmtId="0" fontId="91" fillId="0" borderId="0" xfId="110" applyFont="1" applyAlignment="1" applyProtection="1">
      <alignment horizontal="center" vertical="center"/>
      <protection hidden="1"/>
    </xf>
    <xf numFmtId="0" fontId="91" fillId="0" borderId="0" xfId="110" applyFont="1" applyAlignment="1" applyProtection="1">
      <alignment horizontal="left" vertical="center"/>
      <protection hidden="1"/>
    </xf>
    <xf numFmtId="0" fontId="92" fillId="29" borderId="1" xfId="114" applyFont="1" applyFill="1" applyBorder="1" applyAlignment="1" applyProtection="1">
      <alignment horizontal="center" vertical="center"/>
      <protection hidden="1"/>
    </xf>
    <xf numFmtId="0" fontId="91" fillId="30" borderId="1" xfId="110" applyFont="1" applyFill="1" applyBorder="1" applyAlignment="1" applyProtection="1">
      <alignment horizontal="center" vertical="center"/>
      <protection hidden="1"/>
    </xf>
    <xf numFmtId="0" fontId="91" fillId="0" borderId="1" xfId="110" applyFont="1" applyBorder="1" applyProtection="1">
      <alignment vertical="center"/>
      <protection hidden="1"/>
    </xf>
    <xf numFmtId="0" fontId="95" fillId="34" borderId="73" xfId="110" applyFont="1" applyFill="1" applyBorder="1" applyAlignment="1" applyProtection="1">
      <alignment horizontal="center" vertical="center" wrapText="1"/>
      <protection hidden="1"/>
    </xf>
    <xf numFmtId="0" fontId="95" fillId="34" borderId="77" xfId="110" applyFont="1" applyFill="1" applyBorder="1" applyAlignment="1" applyProtection="1">
      <alignment horizontal="center" vertical="center" wrapText="1"/>
      <protection hidden="1"/>
    </xf>
    <xf numFmtId="0" fontId="95" fillId="34" borderId="4" xfId="110" applyFont="1" applyFill="1" applyBorder="1" applyAlignment="1" applyProtection="1">
      <alignment horizontal="center" vertical="center" wrapText="1"/>
      <protection hidden="1"/>
    </xf>
    <xf numFmtId="0" fontId="95" fillId="34" borderId="65" xfId="110" applyFont="1" applyFill="1" applyBorder="1" applyAlignment="1" applyProtection="1">
      <alignment horizontal="center" vertical="center" wrapText="1"/>
      <protection hidden="1"/>
    </xf>
    <xf numFmtId="0" fontId="122" fillId="0" borderId="73" xfId="112" applyBorder="1" applyAlignment="1" applyProtection="1">
      <alignment horizontal="center" vertical="center"/>
      <protection hidden="1"/>
    </xf>
    <xf numFmtId="0" fontId="122" fillId="0" borderId="74" xfId="112" applyBorder="1" applyAlignment="1" applyProtection="1">
      <alignment horizontal="center" vertical="center"/>
      <protection hidden="1"/>
    </xf>
    <xf numFmtId="0" fontId="122" fillId="0" borderId="77" xfId="112" applyBorder="1" applyAlignment="1" applyProtection="1">
      <alignment horizontal="center" vertical="center"/>
      <protection hidden="1"/>
    </xf>
    <xf numFmtId="0" fontId="122" fillId="0" borderId="4" xfId="112" applyBorder="1" applyAlignment="1" applyProtection="1">
      <alignment horizontal="center" vertical="center"/>
      <protection hidden="1"/>
    </xf>
    <xf numFmtId="0" fontId="122" fillId="0" borderId="5" xfId="112" applyBorder="1" applyAlignment="1" applyProtection="1">
      <alignment horizontal="center" vertical="center"/>
      <protection hidden="1"/>
    </xf>
    <xf numFmtId="0" fontId="122" fillId="0" borderId="65" xfId="112" applyBorder="1" applyAlignment="1" applyProtection="1">
      <alignment horizontal="center" vertical="center"/>
      <protection hidden="1"/>
    </xf>
    <xf numFmtId="0" fontId="92" fillId="29" borderId="1" xfId="114" applyFont="1" applyFill="1" applyBorder="1" applyAlignment="1" applyProtection="1">
      <alignment horizontal="center" vertical="center" wrapText="1"/>
      <protection hidden="1"/>
    </xf>
    <xf numFmtId="0" fontId="94" fillId="0" borderId="74" xfId="110" applyFont="1" applyBorder="1" applyAlignment="1" applyProtection="1">
      <alignment horizontal="center" vertical="center"/>
      <protection hidden="1"/>
    </xf>
    <xf numFmtId="0" fontId="92" fillId="29" borderId="1" xfId="114" applyFont="1" applyFill="1" applyBorder="1" applyAlignment="1" applyProtection="1">
      <alignment horizontal="center" vertical="center" shrinkToFit="1"/>
      <protection hidden="1"/>
    </xf>
    <xf numFmtId="0" fontId="108" fillId="0" borderId="5" xfId="110" applyFont="1" applyBorder="1" applyAlignment="1" applyProtection="1">
      <alignment horizontal="center" vertical="center"/>
      <protection hidden="1"/>
    </xf>
    <xf numFmtId="0" fontId="110" fillId="0" borderId="1" xfId="110" applyFont="1" applyBorder="1" applyAlignment="1" applyProtection="1">
      <alignment horizontal="center" vertical="center" shrinkToFit="1"/>
      <protection hidden="1"/>
    </xf>
    <xf numFmtId="0" fontId="92" fillId="29" borderId="1" xfId="110" applyFont="1" applyFill="1" applyBorder="1" applyAlignment="1" applyProtection="1">
      <alignment horizontal="center" vertical="center"/>
      <protection hidden="1"/>
    </xf>
    <xf numFmtId="176" fontId="18" fillId="29"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6" fillId="0" borderId="1" xfId="110" applyFont="1" applyBorder="1" applyAlignment="1" applyProtection="1">
      <alignment horizontal="center" vertical="center" shrinkToFit="1"/>
      <protection hidden="1"/>
    </xf>
    <xf numFmtId="0" fontId="111" fillId="0" borderId="0" xfId="110" applyFont="1" applyAlignment="1" applyProtection="1">
      <alignment horizontal="center" vertical="center"/>
      <protection hidden="1"/>
    </xf>
    <xf numFmtId="0" fontId="91" fillId="4" borderId="0" xfId="110" applyFont="1" applyFill="1" applyAlignment="1" applyProtection="1">
      <alignment horizontal="left" vertical="center"/>
      <protection hidden="1"/>
    </xf>
    <xf numFmtId="0" fontId="125" fillId="0" borderId="2" xfId="0" applyFont="1" applyBorder="1" applyAlignment="1" applyProtection="1">
      <alignment horizontal="center" vertical="center"/>
      <protection hidden="1"/>
    </xf>
    <xf numFmtId="0" fontId="125" fillId="0" borderId="62" xfId="0" applyFont="1" applyBorder="1" applyAlignment="1" applyProtection="1">
      <alignment horizontal="center" vertical="center"/>
      <protection hidden="1"/>
    </xf>
    <xf numFmtId="0" fontId="125" fillId="0" borderId="3" xfId="0" applyFont="1" applyBorder="1" applyAlignment="1" applyProtection="1">
      <alignment horizontal="center" vertical="center"/>
      <protection hidden="1"/>
    </xf>
    <xf numFmtId="0" fontId="105" fillId="34" borderId="78" xfId="110" applyFont="1" applyFill="1" applyBorder="1" applyAlignment="1" applyProtection="1">
      <alignment horizontal="center" vertical="center"/>
      <protection hidden="1"/>
    </xf>
    <xf numFmtId="0" fontId="105" fillId="34" borderId="79" xfId="110" applyFont="1" applyFill="1" applyBorder="1" applyAlignment="1" applyProtection="1">
      <alignment horizontal="center" vertical="center"/>
      <protection hidden="1"/>
    </xf>
    <xf numFmtId="0" fontId="105" fillId="34" borderId="88" xfId="110" applyFont="1" applyFill="1" applyBorder="1" applyAlignment="1" applyProtection="1">
      <alignment horizontal="center" vertical="center"/>
      <protection hidden="1"/>
    </xf>
    <xf numFmtId="0" fontId="105" fillId="34" borderId="89" xfId="110" applyFont="1" applyFill="1" applyBorder="1" applyAlignment="1" applyProtection="1">
      <alignment horizontal="center" vertical="center"/>
      <protection hidden="1"/>
    </xf>
    <xf numFmtId="0" fontId="106" fillId="34" borderId="81" xfId="110" applyFont="1" applyFill="1" applyBorder="1" applyAlignment="1" applyProtection="1">
      <alignment horizontal="left" vertical="center" wrapText="1" shrinkToFit="1"/>
      <protection hidden="1"/>
    </xf>
    <xf numFmtId="0" fontId="106" fillId="34" borderId="82" xfId="110" applyFont="1" applyFill="1" applyBorder="1" applyAlignment="1" applyProtection="1">
      <alignment horizontal="left" vertical="center" shrinkToFit="1"/>
      <protection hidden="1"/>
    </xf>
    <xf numFmtId="0" fontId="106" fillId="34" borderId="83" xfId="110" applyFont="1" applyFill="1" applyBorder="1" applyAlignment="1" applyProtection="1">
      <alignment horizontal="left" vertical="center" shrinkToFit="1"/>
      <protection hidden="1"/>
    </xf>
    <xf numFmtId="0" fontId="106" fillId="34" borderId="94" xfId="110" applyFont="1" applyFill="1" applyBorder="1" applyAlignment="1" applyProtection="1">
      <alignment horizontal="left" vertical="center" shrinkToFit="1"/>
      <protection hidden="1"/>
    </xf>
    <xf numFmtId="0" fontId="106" fillId="34" borderId="95" xfId="110" applyFont="1" applyFill="1" applyBorder="1" applyAlignment="1" applyProtection="1">
      <alignment horizontal="left" vertical="center" shrinkToFit="1"/>
      <protection hidden="1"/>
    </xf>
    <xf numFmtId="0" fontId="106" fillId="34" borderId="96" xfId="110" applyFont="1" applyFill="1" applyBorder="1" applyAlignment="1" applyProtection="1">
      <alignment horizontal="left" vertical="center" shrinkToFit="1"/>
      <protection hidden="1"/>
    </xf>
    <xf numFmtId="0" fontId="105" fillId="29" borderId="97" xfId="110" applyFont="1" applyFill="1" applyBorder="1" applyAlignment="1" applyProtection="1">
      <alignment horizontal="center" vertical="center"/>
      <protection hidden="1"/>
    </xf>
    <xf numFmtId="0" fontId="105" fillId="29" borderId="98" xfId="110" applyFont="1" applyFill="1" applyBorder="1" applyAlignment="1" applyProtection="1">
      <alignment horizontal="center" vertical="center"/>
      <protection hidden="1"/>
    </xf>
    <xf numFmtId="0" fontId="105" fillId="29" borderId="88" xfId="110" applyFont="1" applyFill="1" applyBorder="1" applyAlignment="1" applyProtection="1">
      <alignment horizontal="center" vertical="center"/>
      <protection hidden="1"/>
    </xf>
    <xf numFmtId="0" fontId="105" fillId="29" borderId="89" xfId="110" applyFont="1" applyFill="1" applyBorder="1" applyAlignment="1" applyProtection="1">
      <alignment horizontal="center" vertical="center"/>
      <protection hidden="1"/>
    </xf>
    <xf numFmtId="0" fontId="125" fillId="0" borderId="4" xfId="110" applyFont="1" applyBorder="1" applyAlignment="1" applyProtection="1">
      <alignment horizontal="left" vertical="center" shrinkToFit="1"/>
      <protection hidden="1"/>
    </xf>
    <xf numFmtId="0" fontId="125" fillId="0" borderId="5" xfId="110" applyFont="1" applyBorder="1" applyAlignment="1" applyProtection="1">
      <alignment horizontal="left" vertical="center" shrinkToFit="1"/>
      <protection hidden="1"/>
    </xf>
    <xf numFmtId="0" fontId="125" fillId="0" borderId="99" xfId="110" applyFont="1" applyBorder="1" applyAlignment="1" applyProtection="1">
      <alignment horizontal="left" vertical="center" shrinkToFit="1"/>
      <protection hidden="1"/>
    </xf>
    <xf numFmtId="0" fontId="106" fillId="4" borderId="91" xfId="110" applyFont="1" applyFill="1" applyBorder="1" applyAlignment="1" applyProtection="1">
      <alignment horizontal="left" vertical="center" shrinkToFit="1"/>
      <protection hidden="1"/>
    </xf>
    <xf numFmtId="0" fontId="106" fillId="4" borderId="92" xfId="110" applyFont="1" applyFill="1" applyBorder="1" applyAlignment="1" applyProtection="1">
      <alignment horizontal="left" vertical="center" shrinkToFit="1"/>
      <protection hidden="1"/>
    </xf>
    <xf numFmtId="0" fontId="106" fillId="4" borderId="93" xfId="110" applyFont="1" applyFill="1" applyBorder="1" applyAlignment="1" applyProtection="1">
      <alignment horizontal="left" vertical="center" shrinkToFit="1"/>
      <protection hidden="1"/>
    </xf>
    <xf numFmtId="0" fontId="124" fillId="2" borderId="78" xfId="110" applyFont="1" applyFill="1" applyBorder="1" applyAlignment="1" applyProtection="1">
      <alignment horizontal="center" vertical="center"/>
      <protection hidden="1"/>
    </xf>
    <xf numFmtId="0" fontId="124" fillId="2" borderId="79" xfId="110" applyFont="1" applyFill="1" applyBorder="1" applyAlignment="1" applyProtection="1">
      <alignment horizontal="center" vertical="center"/>
      <protection hidden="1"/>
    </xf>
    <xf numFmtId="0" fontId="124" fillId="2" borderId="81" xfId="110" applyFont="1" applyFill="1" applyBorder="1" applyAlignment="1" applyProtection="1">
      <alignment horizontal="center" vertical="center"/>
      <protection hidden="1"/>
    </xf>
    <xf numFmtId="0" fontId="124" fillId="2" borderId="82" xfId="110" applyFont="1" applyFill="1" applyBorder="1" applyAlignment="1" applyProtection="1">
      <alignment horizontal="center" vertical="center"/>
      <protection hidden="1"/>
    </xf>
    <xf numFmtId="0" fontId="124" fillId="2" borderId="83" xfId="110" applyFont="1" applyFill="1" applyBorder="1" applyAlignment="1" applyProtection="1">
      <alignment horizontal="center" vertical="center"/>
      <protection hidden="1"/>
    </xf>
    <xf numFmtId="0" fontId="105" fillId="29" borderId="78" xfId="110" applyFont="1" applyFill="1" applyBorder="1" applyAlignment="1" applyProtection="1">
      <alignment horizontal="center" vertical="center"/>
      <protection hidden="1"/>
    </xf>
    <xf numFmtId="0" fontId="105" fillId="29" borderId="79" xfId="110" applyFont="1" applyFill="1" applyBorder="1" applyAlignment="1" applyProtection="1">
      <alignment horizontal="center" vertical="center"/>
      <protection hidden="1"/>
    </xf>
    <xf numFmtId="0" fontId="105" fillId="0" borderId="85" xfId="110" applyFont="1" applyBorder="1" applyAlignment="1" applyProtection="1">
      <alignment horizontal="left" vertical="center" shrinkToFit="1"/>
      <protection hidden="1"/>
    </xf>
    <xf numFmtId="0" fontId="105" fillId="0" borderId="86" xfId="110" applyFont="1" applyBorder="1" applyAlignment="1" applyProtection="1">
      <alignment horizontal="left" vertical="center" shrinkToFit="1"/>
      <protection hidden="1"/>
    </xf>
    <xf numFmtId="0" fontId="105" fillId="0" borderId="87" xfId="110" applyFont="1" applyBorder="1" applyAlignment="1" applyProtection="1">
      <alignment horizontal="left" vertical="center" shrinkToFit="1"/>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51" fillId="0" borderId="0" xfId="0" applyFont="1" applyAlignment="1" applyProtection="1">
      <alignment horizontal="center" vertical="center" shrinkToFit="1"/>
      <protection hidden="1"/>
    </xf>
    <xf numFmtId="49" fontId="48" fillId="0" borderId="0" xfId="0" applyNumberFormat="1"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55" fillId="0" borderId="0" xfId="0" applyFont="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49" fillId="0" borderId="2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4"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4" fillId="0" borderId="0" xfId="0" applyFont="1" applyAlignment="1" applyProtection="1">
      <alignment horizontal="left" vertical="center" indent="8"/>
      <protection hidden="1"/>
    </xf>
    <xf numFmtId="0" fontId="13" fillId="4" borderId="1" xfId="0" applyFont="1" applyFill="1" applyBorder="1" applyAlignment="1" applyProtection="1">
      <alignment horizontal="center" vertical="center"/>
      <protection hidden="1"/>
    </xf>
    <xf numFmtId="177" fontId="49"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wrapText="1"/>
      <protection hidden="1"/>
    </xf>
    <xf numFmtId="0" fontId="50" fillId="0" borderId="20" xfId="0" applyFont="1" applyBorder="1" applyAlignment="1" applyProtection="1">
      <alignment horizontal="center" vertical="center" wrapText="1"/>
      <protection hidden="1"/>
    </xf>
    <xf numFmtId="5" fontId="13" fillId="0" borderId="1" xfId="0" applyNumberFormat="1" applyFont="1" applyBorder="1" applyAlignment="1" applyProtection="1">
      <alignment horizontal="right" vertical="center"/>
      <protection hidden="1"/>
    </xf>
    <xf numFmtId="5" fontId="58" fillId="0" borderId="0" xfId="0" applyNumberFormat="1" applyFont="1" applyAlignment="1" applyProtection="1">
      <alignment horizontal="center" vertical="center" wrapText="1"/>
      <protection hidden="1"/>
    </xf>
    <xf numFmtId="0" fontId="13" fillId="0" borderId="0" xfId="0" applyFont="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52" fillId="0" borderId="0" xfId="0" applyFont="1" applyAlignment="1" applyProtection="1">
      <alignment horizontal="left" vertical="center" wrapText="1"/>
      <protection hidden="1"/>
    </xf>
    <xf numFmtId="6" fontId="59" fillId="0" borderId="20" xfId="0" applyNumberFormat="1" applyFont="1" applyBorder="1" applyAlignment="1" applyProtection="1">
      <alignment horizontal="center"/>
      <protection hidden="1"/>
    </xf>
    <xf numFmtId="5" fontId="13" fillId="0" borderId="0" xfId="0" applyNumberFormat="1" applyFont="1" applyAlignment="1" applyProtection="1">
      <alignment horizontal="center" vertical="center"/>
      <protection hidden="1"/>
    </xf>
    <xf numFmtId="0" fontId="11" fillId="0" borderId="0" xfId="0" applyFont="1" applyProtection="1">
      <alignment vertical="center"/>
      <protection hidden="1"/>
    </xf>
    <xf numFmtId="49" fontId="74" fillId="0" borderId="0" xfId="0" applyNumberFormat="1" applyFont="1" applyAlignment="1" applyProtection="1">
      <alignment horizontal="center" vertical="center" wrapText="1"/>
      <protection hidden="1"/>
    </xf>
    <xf numFmtId="0" fontId="74" fillId="0" borderId="0" xfId="0" applyFont="1" applyAlignment="1" applyProtection="1">
      <alignment horizontal="center" vertical="center" wrapText="1"/>
      <protection hidden="1"/>
    </xf>
    <xf numFmtId="0" fontId="74" fillId="0" borderId="0" xfId="0" applyFont="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0" fontId="45" fillId="0" borderId="0" xfId="0" applyFont="1" applyAlignment="1" applyProtection="1">
      <alignment horizontal="left" vertical="center"/>
      <protection hidden="1"/>
    </xf>
    <xf numFmtId="0" fontId="45" fillId="0" borderId="0" xfId="0" applyFont="1" applyAlignment="1" applyProtection="1">
      <alignment horizontal="center" vertical="center"/>
      <protection hidden="1"/>
    </xf>
    <xf numFmtId="0" fontId="13" fillId="0" borderId="1" xfId="0" applyFont="1" applyBorder="1" applyAlignment="1" applyProtection="1">
      <alignment horizontal="right" vertical="center"/>
      <protection hidden="1"/>
    </xf>
    <xf numFmtId="5" fontId="13" fillId="0" borderId="1" xfId="0" applyNumberFormat="1" applyFont="1" applyBorder="1" applyAlignment="1" applyProtection="1">
      <alignment horizontal="center" vertical="center"/>
      <protection hidden="1"/>
    </xf>
    <xf numFmtId="0" fontId="116" fillId="2" borderId="0" xfId="0" applyFont="1" applyFill="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17" fillId="0" borderId="2" xfId="0" applyFont="1" applyBorder="1" applyAlignment="1" applyProtection="1">
      <alignment horizontal="center" vertical="center"/>
      <protection hidden="1"/>
    </xf>
    <xf numFmtId="0" fontId="117" fillId="0" borderId="37" xfId="0" applyFont="1" applyBorder="1" applyAlignment="1" applyProtection="1">
      <alignment horizontal="center" vertical="center"/>
      <protection hidden="1"/>
    </xf>
    <xf numFmtId="0" fontId="117" fillId="0" borderId="3" xfId="0" applyFont="1" applyBorder="1" applyAlignment="1" applyProtection="1">
      <alignment horizontal="center" vertical="center"/>
      <protection hidden="1"/>
    </xf>
    <xf numFmtId="0" fontId="117" fillId="0" borderId="2" xfId="0" applyFont="1" applyBorder="1" applyAlignment="1" applyProtection="1">
      <alignment horizontal="left" vertical="center" wrapText="1"/>
      <protection hidden="1"/>
    </xf>
    <xf numFmtId="0" fontId="117" fillId="0" borderId="37" xfId="0" applyFont="1" applyBorder="1" applyAlignment="1" applyProtection="1">
      <alignment horizontal="left" vertical="center" wrapText="1"/>
      <protection hidden="1"/>
    </xf>
    <xf numFmtId="0" fontId="117" fillId="0" borderId="3"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7" fillId="0" borderId="2" xfId="0" applyFont="1" applyBorder="1" applyAlignment="1" applyProtection="1">
      <alignment horizontal="center" vertical="center" wrapText="1"/>
      <protection hidden="1"/>
    </xf>
    <xf numFmtId="0" fontId="117" fillId="0" borderId="37" xfId="0" applyFont="1" applyBorder="1" applyAlignment="1" applyProtection="1">
      <alignment horizontal="center" vertical="center" wrapText="1"/>
      <protection hidden="1"/>
    </xf>
    <xf numFmtId="0" fontId="117" fillId="0" borderId="3" xfId="0" applyFont="1" applyBorder="1" applyAlignment="1" applyProtection="1">
      <alignment horizontal="center" vertical="center" wrapText="1"/>
      <protection hidden="1"/>
    </xf>
    <xf numFmtId="0" fontId="117" fillId="28" borderId="1" xfId="0" applyFont="1" applyFill="1" applyBorder="1" applyAlignment="1" applyProtection="1">
      <alignment horizontal="center" vertical="center" wrapText="1"/>
      <protection hidden="1"/>
    </xf>
    <xf numFmtId="5" fontId="117" fillId="28" borderId="1" xfId="0" applyNumberFormat="1" applyFont="1" applyFill="1" applyBorder="1" applyAlignment="1" applyProtection="1">
      <alignment horizontal="center" vertical="center"/>
      <protection hidden="1"/>
    </xf>
    <xf numFmtId="0" fontId="79" fillId="0" borderId="0" xfId="0" applyFont="1" applyAlignment="1" applyProtection="1">
      <alignment horizontal="left" vertical="center" wrapText="1"/>
      <protection hidden="1"/>
    </xf>
    <xf numFmtId="0" fontId="71" fillId="0" borderId="0" xfId="0" applyFont="1" applyAlignment="1" applyProtection="1">
      <alignment horizontal="center" vertical="center"/>
      <protection hidden="1"/>
    </xf>
    <xf numFmtId="0" fontId="51" fillId="0" borderId="5" xfId="0" applyFont="1" applyBorder="1" applyAlignment="1" applyProtection="1">
      <alignment horizontal="center" vertical="center" shrinkToFit="1"/>
      <protection hidden="1"/>
    </xf>
    <xf numFmtId="49" fontId="48" fillId="0" borderId="5" xfId="0" applyNumberFormat="1" applyFont="1" applyBorder="1" applyAlignment="1" applyProtection="1">
      <alignment horizontal="center" vertical="center"/>
      <protection hidden="1"/>
    </xf>
    <xf numFmtId="0" fontId="48" fillId="0" borderId="5" xfId="0" applyFont="1" applyBorder="1" applyAlignment="1" applyProtection="1">
      <alignment horizontal="center" vertical="center"/>
      <protection hidden="1"/>
    </xf>
    <xf numFmtId="177" fontId="49" fillId="0" borderId="54" xfId="0" applyNumberFormat="1" applyFont="1" applyBorder="1" applyAlignment="1" applyProtection="1">
      <alignment horizontal="center" vertical="center"/>
      <protection hidden="1"/>
    </xf>
    <xf numFmtId="0" fontId="117" fillId="0" borderId="1" xfId="0" applyFont="1" applyBorder="1" applyAlignment="1" applyProtection="1">
      <alignment horizontal="center" vertical="center"/>
      <protection hidden="1"/>
    </xf>
    <xf numFmtId="177" fontId="49" fillId="0" borderId="53" xfId="0" applyNumberFormat="1" applyFont="1" applyBorder="1" applyAlignment="1" applyProtection="1">
      <alignment horizontal="center" vertical="center"/>
      <protection hidden="1"/>
    </xf>
    <xf numFmtId="0" fontId="86" fillId="0" borderId="0" xfId="0" applyFont="1" applyAlignment="1" applyProtection="1">
      <alignment horizontal="left" vertical="center"/>
      <protection hidden="1"/>
    </xf>
    <xf numFmtId="0" fontId="76" fillId="0" borderId="0" xfId="0" applyFont="1" applyAlignment="1" applyProtection="1">
      <alignment horizontal="left" vertical="center" wrapText="1"/>
      <protection hidden="1"/>
    </xf>
    <xf numFmtId="177" fontId="50"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84" fillId="0" borderId="5" xfId="4" applyNumberFormat="1" applyFont="1" applyBorder="1" applyAlignment="1" applyProtection="1">
      <alignment horizontal="center" vertical="center"/>
      <protection hidden="1"/>
    </xf>
    <xf numFmtId="176" fontId="49" fillId="0" borderId="0" xfId="4" applyNumberFormat="1" applyFont="1" applyAlignment="1" applyProtection="1">
      <alignment horizontal="left" wrapText="1"/>
      <protection hidden="1"/>
    </xf>
    <xf numFmtId="176" fontId="49"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8" fillId="0" borderId="0" xfId="1" applyNumberFormat="1" applyFont="1" applyAlignment="1" applyProtection="1">
      <alignment horizontal="left" vertical="center"/>
      <protection hidden="1"/>
    </xf>
    <xf numFmtId="176" fontId="49" fillId="0" borderId="20"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2" xr:uid="{8A3F126D-060D-4554-A40A-AA09CDA09809}"/>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79454FA2-E4BA-4329-9D4B-F6A7ADC8B049}"/>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1103E6F0-FF06-483A-A184-60F9CF6FE7DE}"/>
    <cellStyle name="標準 2 8" xfId="117" xr:uid="{855820DF-E4F9-41F3-8877-E7C0C6DB67A5}"/>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3" xr:uid="{526416B4-6540-4C42-A510-F653F22081EB}"/>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4" xr:uid="{D9EDB0FE-7852-4160-A4AC-28D86335EEB3}"/>
    <cellStyle name="標準 7" xfId="109" xr:uid="{A01AA4F1-FCAD-4DA8-BB5B-F8122EDA4F41}"/>
    <cellStyle name="標準 7 2" xfId="111" xr:uid="{C5A3A6A7-32AB-4B8D-8904-12A829C7697D}"/>
    <cellStyle name="標準_Sheet1" xfId="3" xr:uid="{0737118A-3FBE-487C-9553-A67D3FD7C493}"/>
    <cellStyle name="良い 2" xfId="45" xr:uid="{1411C0B2-F357-41EE-8291-8F280B0DC7E4}"/>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365760</xdr:colOff>
          <xdr:row>38</xdr:row>
          <xdr:rowOff>0</xdr:rowOff>
        </xdr:from>
        <xdr:to>
          <xdr:col>4</xdr:col>
          <xdr:colOff>365760</xdr:colOff>
          <xdr:row>38</xdr:row>
          <xdr:rowOff>0</xdr:rowOff>
        </xdr:to>
        <xdr:sp macro="" textlink="">
          <xdr:nvSpPr>
            <xdr:cNvPr id="9237" name="CheckBox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E0EDBE68-AEEE-40BC-AF06-55B9872E0719}"/>
            </a:ext>
          </a:extLst>
        </xdr:cNvPr>
        <xdr:cNvSpPr/>
      </xdr:nvSpPr>
      <xdr:spPr>
        <a:xfrm>
          <a:off x="10210800" y="7376160"/>
          <a:ext cx="2529840" cy="73152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AE8B013A-466C-4AF4-BE9B-81A04C2C0239}"/>
            </a:ext>
          </a:extLst>
        </xdr:cNvPr>
        <xdr:cNvSpPr/>
      </xdr:nvSpPr>
      <xdr:spPr>
        <a:xfrm>
          <a:off x="2522220" y="7642860"/>
          <a:ext cx="3931920" cy="46482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94739" y="12081934"/>
          <a:ext cx="612986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2" name="吹き出し: 左矢印 1">
          <a:extLst>
            <a:ext uri="{FF2B5EF4-FFF2-40B4-BE49-F238E27FC236}">
              <a16:creationId xmlns:a16="http://schemas.microsoft.com/office/drawing/2014/main" id="{00000000-0008-0000-0200-000002000000}"/>
            </a:ext>
          </a:extLst>
        </xdr:cNvPr>
        <xdr:cNvSpPr/>
      </xdr:nvSpPr>
      <xdr:spPr>
        <a:xfrm>
          <a:off x="6874933" y="1735667"/>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00000000-0008-0000-0500-000006000000}"/>
            </a:ext>
          </a:extLst>
        </xdr:cNvPr>
        <xdr:cNvSpPr/>
      </xdr:nvSpPr>
      <xdr:spPr>
        <a:xfrm>
          <a:off x="6858000" y="17272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0000000-0008-0000-0500-000007000000}"/>
            </a:ext>
          </a:extLst>
        </xdr:cNvPr>
        <xdr:cNvSpPr/>
      </xdr:nvSpPr>
      <xdr:spPr>
        <a:xfrm>
          <a:off x="6858000" y="575732"/>
          <a:ext cx="268393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742267" y="2294467"/>
          <a:ext cx="2929467"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2" name="吹き出し: 左矢印 1">
          <a:extLst>
            <a:ext uri="{FF2B5EF4-FFF2-40B4-BE49-F238E27FC236}">
              <a16:creationId xmlns:a16="http://schemas.microsoft.com/office/drawing/2014/main" id="{00000000-0008-0000-0600-000002000000}"/>
            </a:ext>
          </a:extLst>
        </xdr:cNvPr>
        <xdr:cNvSpPr/>
      </xdr:nvSpPr>
      <xdr:spPr>
        <a:xfrm>
          <a:off x="6747931"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10000" y="2260599"/>
          <a:ext cx="286173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00000000-0008-0000-0700-000003000000}"/>
            </a:ext>
          </a:extLst>
        </xdr:cNvPr>
        <xdr:cNvSpPr/>
      </xdr:nvSpPr>
      <xdr:spPr>
        <a:xfrm>
          <a:off x="6739463"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5" name="吹き出し: 左矢印 4">
          <a:extLst>
            <a:ext uri="{FF2B5EF4-FFF2-40B4-BE49-F238E27FC236}">
              <a16:creationId xmlns:a16="http://schemas.microsoft.com/office/drawing/2014/main" id="{00000000-0008-0000-0700-000005000000}"/>
            </a:ext>
          </a:extLst>
        </xdr:cNvPr>
        <xdr:cNvSpPr/>
      </xdr:nvSpPr>
      <xdr:spPr>
        <a:xfrm>
          <a:off x="6714067" y="6256868"/>
          <a:ext cx="3107266" cy="880534"/>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446494" y="3630706"/>
          <a:ext cx="3388659" cy="172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00000000-0008-0000-0800-000003000000}"/>
            </a:ext>
          </a:extLst>
        </xdr:cNvPr>
        <xdr:cNvSpPr/>
      </xdr:nvSpPr>
      <xdr:spPr>
        <a:xfrm>
          <a:off x="7933767" y="232185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57"/>
  <sheetViews>
    <sheetView showGridLines="0" tabSelected="1" zoomScaleNormal="100" zoomScaleSheetLayoutView="100" workbookViewId="0">
      <selection activeCell="H7" sqref="H7"/>
    </sheetView>
  </sheetViews>
  <sheetFormatPr defaultColWidth="8.88671875" defaultRowHeight="13.2"/>
  <cols>
    <col min="1" max="6" width="11.6640625" style="6" customWidth="1"/>
    <col min="7" max="7" width="12.6640625" style="6" bestFit="1" customWidth="1"/>
    <col min="8" max="16384" width="8.88671875" style="6"/>
  </cols>
  <sheetData>
    <row r="1" spans="1:11">
      <c r="A1" s="299" t="s">
        <v>141</v>
      </c>
      <c r="B1" s="299"/>
      <c r="C1" s="299"/>
      <c r="D1" s="299"/>
      <c r="E1" s="299"/>
      <c r="F1" s="299"/>
      <c r="G1" s="299"/>
      <c r="H1" s="299"/>
      <c r="I1" s="299"/>
      <c r="J1" s="299"/>
      <c r="K1" s="299"/>
    </row>
    <row r="2" spans="1:11">
      <c r="A2" s="299"/>
      <c r="B2" s="299"/>
      <c r="C2" s="299"/>
      <c r="D2" s="299"/>
      <c r="E2" s="299"/>
      <c r="F2" s="299"/>
      <c r="G2" s="299"/>
      <c r="H2" s="299"/>
      <c r="I2" s="299"/>
      <c r="J2" s="299"/>
      <c r="K2" s="299"/>
    </row>
    <row r="3" spans="1:11">
      <c r="A3" s="299"/>
      <c r="B3" s="299"/>
      <c r="C3" s="299"/>
      <c r="D3" s="299"/>
      <c r="E3" s="299"/>
      <c r="F3" s="299"/>
      <c r="G3" s="299"/>
      <c r="H3" s="299"/>
      <c r="I3" s="299"/>
      <c r="J3" s="299"/>
      <c r="K3" s="299"/>
    </row>
    <row r="4" spans="1:11" ht="13.8" customHeight="1">
      <c r="A4" s="1"/>
      <c r="B4" s="1"/>
      <c r="C4" s="1"/>
      <c r="D4" s="1"/>
      <c r="E4" s="1"/>
      <c r="F4" s="1"/>
      <c r="G4" s="1"/>
      <c r="H4" s="1"/>
      <c r="I4" s="1"/>
      <c r="J4" s="1"/>
      <c r="K4" s="1"/>
    </row>
    <row r="5" spans="1:11" ht="13.8" thickBot="1">
      <c r="G5" s="12" t="s">
        <v>114</v>
      </c>
      <c r="H5" s="304" t="s">
        <v>115</v>
      </c>
      <c r="I5" s="304"/>
      <c r="J5" s="304"/>
      <c r="K5" s="304"/>
    </row>
    <row r="6" spans="1:11" ht="27" customHeight="1">
      <c r="A6" s="300" t="s">
        <v>143</v>
      </c>
      <c r="B6" s="301"/>
      <c r="C6" s="301"/>
      <c r="D6" s="301"/>
      <c r="E6" s="301"/>
      <c r="F6" s="301"/>
      <c r="G6" s="10" t="s">
        <v>5</v>
      </c>
      <c r="H6" s="11" t="s">
        <v>6</v>
      </c>
      <c r="I6" s="302" t="s">
        <v>7</v>
      </c>
      <c r="J6" s="302"/>
      <c r="K6" s="303"/>
    </row>
    <row r="7" spans="1:11" ht="18.45" customHeight="1">
      <c r="A7" s="294" t="s">
        <v>8</v>
      </c>
      <c r="B7" s="295"/>
      <c r="C7" s="295"/>
      <c r="D7" s="295"/>
      <c r="E7" s="295"/>
      <c r="F7" s="295"/>
      <c r="G7" s="2">
        <v>7000</v>
      </c>
      <c r="H7" s="13"/>
      <c r="I7" s="296"/>
      <c r="J7" s="296"/>
      <c r="K7" s="297"/>
    </row>
    <row r="8" spans="1:11" ht="18.45" customHeight="1">
      <c r="A8" s="294" t="s">
        <v>260</v>
      </c>
      <c r="B8" s="298"/>
      <c r="C8" s="298"/>
      <c r="D8" s="298"/>
      <c r="E8" s="298"/>
      <c r="F8" s="298"/>
      <c r="G8" s="2">
        <v>4500</v>
      </c>
      <c r="H8" s="13"/>
      <c r="I8" s="296"/>
      <c r="J8" s="296"/>
      <c r="K8" s="297"/>
    </row>
    <row r="9" spans="1:11" ht="18.45" customHeight="1">
      <c r="A9" s="294" t="s">
        <v>9</v>
      </c>
      <c r="B9" s="295"/>
      <c r="C9" s="295"/>
      <c r="D9" s="295"/>
      <c r="E9" s="295"/>
      <c r="F9" s="295"/>
      <c r="G9" s="2">
        <v>4500</v>
      </c>
      <c r="H9" s="13"/>
      <c r="I9" s="296"/>
      <c r="J9" s="296"/>
      <c r="K9" s="297"/>
    </row>
    <row r="10" spans="1:11" ht="18.45" customHeight="1">
      <c r="A10" s="294" t="s">
        <v>164</v>
      </c>
      <c r="B10" s="295"/>
      <c r="C10" s="295"/>
      <c r="D10" s="295"/>
      <c r="E10" s="295"/>
      <c r="F10" s="295"/>
      <c r="G10" s="2">
        <v>3400</v>
      </c>
      <c r="H10" s="13"/>
      <c r="I10" s="296" t="s">
        <v>60</v>
      </c>
      <c r="J10" s="296"/>
      <c r="K10" s="297"/>
    </row>
    <row r="11" spans="1:11" ht="18.45" customHeight="1">
      <c r="A11" s="294" t="s">
        <v>10</v>
      </c>
      <c r="B11" s="295"/>
      <c r="C11" s="295"/>
      <c r="D11" s="295"/>
      <c r="E11" s="295"/>
      <c r="F11" s="295"/>
      <c r="G11" s="2">
        <v>3200</v>
      </c>
      <c r="H11" s="13"/>
      <c r="I11" s="296"/>
      <c r="J11" s="296"/>
      <c r="K11" s="297"/>
    </row>
    <row r="12" spans="1:11" ht="18.45" customHeight="1">
      <c r="A12" s="294" t="s">
        <v>11</v>
      </c>
      <c r="B12" s="295"/>
      <c r="C12" s="295"/>
      <c r="D12" s="295"/>
      <c r="E12" s="295"/>
      <c r="F12" s="295"/>
      <c r="G12" s="2">
        <v>3500</v>
      </c>
      <c r="H12" s="13"/>
      <c r="I12" s="296"/>
      <c r="J12" s="296"/>
      <c r="K12" s="297"/>
    </row>
    <row r="13" spans="1:11" ht="18.45" customHeight="1">
      <c r="A13" s="294" t="s">
        <v>185</v>
      </c>
      <c r="B13" s="295"/>
      <c r="C13" s="295"/>
      <c r="D13" s="295"/>
      <c r="E13" s="295"/>
      <c r="F13" s="295"/>
      <c r="G13" s="40">
        <v>4900</v>
      </c>
      <c r="H13" s="13"/>
      <c r="I13" s="296"/>
      <c r="J13" s="296"/>
      <c r="K13" s="297"/>
    </row>
    <row r="14" spans="1:11" ht="18.45" customHeight="1">
      <c r="A14" s="294" t="s">
        <v>165</v>
      </c>
      <c r="B14" s="295"/>
      <c r="C14" s="295"/>
      <c r="D14" s="295"/>
      <c r="E14" s="295"/>
      <c r="F14" s="295"/>
      <c r="G14" s="2">
        <v>2300</v>
      </c>
      <c r="H14" s="13"/>
      <c r="I14" s="296"/>
      <c r="J14" s="296"/>
      <c r="K14" s="297"/>
    </row>
    <row r="15" spans="1:11" ht="18.45" customHeight="1">
      <c r="A15" s="294" t="s">
        <v>166</v>
      </c>
      <c r="B15" s="295"/>
      <c r="C15" s="295"/>
      <c r="D15" s="295"/>
      <c r="E15" s="295"/>
      <c r="F15" s="295"/>
      <c r="G15" s="2">
        <v>2000</v>
      </c>
      <c r="H15" s="13"/>
      <c r="I15" s="296"/>
      <c r="J15" s="296"/>
      <c r="K15" s="297"/>
    </row>
    <row r="16" spans="1:11" ht="18.45" customHeight="1">
      <c r="A16" s="294" t="s">
        <v>12</v>
      </c>
      <c r="B16" s="295"/>
      <c r="C16" s="295"/>
      <c r="D16" s="295"/>
      <c r="E16" s="295"/>
      <c r="F16" s="295"/>
      <c r="G16" s="2">
        <v>70</v>
      </c>
      <c r="H16" s="13"/>
      <c r="I16" s="296" t="s">
        <v>61</v>
      </c>
      <c r="J16" s="296"/>
      <c r="K16" s="297"/>
    </row>
    <row r="17" spans="1:11" ht="18.45" customHeight="1">
      <c r="A17" s="294" t="s">
        <v>13</v>
      </c>
      <c r="B17" s="295"/>
      <c r="C17" s="295"/>
      <c r="D17" s="295"/>
      <c r="E17" s="295"/>
      <c r="F17" s="295"/>
      <c r="G17" s="2">
        <v>70</v>
      </c>
      <c r="H17" s="13"/>
      <c r="I17" s="296" t="s">
        <v>61</v>
      </c>
      <c r="J17" s="296"/>
      <c r="K17" s="297"/>
    </row>
    <row r="18" spans="1:11" ht="18.45" customHeight="1">
      <c r="A18" s="294" t="s">
        <v>14</v>
      </c>
      <c r="B18" s="295"/>
      <c r="C18" s="295"/>
      <c r="D18" s="295"/>
      <c r="E18" s="295"/>
      <c r="F18" s="295"/>
      <c r="G18" s="2">
        <v>70</v>
      </c>
      <c r="H18" s="13"/>
      <c r="I18" s="296" t="s">
        <v>61</v>
      </c>
      <c r="J18" s="296"/>
      <c r="K18" s="297"/>
    </row>
    <row r="19" spans="1:11" ht="18.45" customHeight="1">
      <c r="A19" s="294" t="s">
        <v>15</v>
      </c>
      <c r="B19" s="295"/>
      <c r="C19" s="295"/>
      <c r="D19" s="295"/>
      <c r="E19" s="295"/>
      <c r="F19" s="295"/>
      <c r="G19" s="3">
        <v>61</v>
      </c>
      <c r="H19" s="13"/>
      <c r="I19" s="296" t="s">
        <v>61</v>
      </c>
      <c r="J19" s="296"/>
      <c r="K19" s="297"/>
    </row>
    <row r="20" spans="1:11" ht="18.45" customHeight="1">
      <c r="A20" s="294" t="s">
        <v>16</v>
      </c>
      <c r="B20" s="295"/>
      <c r="C20" s="295"/>
      <c r="D20" s="295"/>
      <c r="E20" s="295"/>
      <c r="F20" s="295"/>
      <c r="G20" s="3">
        <v>82</v>
      </c>
      <c r="H20" s="13"/>
      <c r="I20" s="296" t="s">
        <v>61</v>
      </c>
      <c r="J20" s="296"/>
      <c r="K20" s="297"/>
    </row>
    <row r="21" spans="1:11" ht="18.45" customHeight="1">
      <c r="A21" s="294" t="s">
        <v>17</v>
      </c>
      <c r="B21" s="295"/>
      <c r="C21" s="295"/>
      <c r="D21" s="295"/>
      <c r="E21" s="295"/>
      <c r="F21" s="295"/>
      <c r="G21" s="3">
        <v>305</v>
      </c>
      <c r="H21" s="13"/>
      <c r="I21" s="296" t="s">
        <v>62</v>
      </c>
      <c r="J21" s="296"/>
      <c r="K21" s="297"/>
    </row>
    <row r="22" spans="1:11" ht="18.45" customHeight="1" thickBot="1">
      <c r="A22" s="308" t="s">
        <v>18</v>
      </c>
      <c r="B22" s="309"/>
      <c r="C22" s="309"/>
      <c r="D22" s="309"/>
      <c r="E22" s="309"/>
      <c r="F22" s="309"/>
      <c r="G22" s="4">
        <v>305</v>
      </c>
      <c r="H22" s="14"/>
      <c r="I22" s="310" t="s">
        <v>62</v>
      </c>
      <c r="J22" s="310"/>
      <c r="K22" s="311"/>
    </row>
    <row r="23" spans="1:11" ht="18.45" customHeight="1">
      <c r="A23" s="312" t="s">
        <v>19</v>
      </c>
      <c r="B23" s="313"/>
      <c r="C23" s="313"/>
      <c r="D23" s="313"/>
      <c r="E23" s="313"/>
      <c r="F23" s="313"/>
      <c r="G23" s="313"/>
      <c r="H23" s="313"/>
      <c r="I23" s="313"/>
      <c r="J23" s="313"/>
      <c r="K23" s="314"/>
    </row>
    <row r="24" spans="1:11" ht="18.45" customHeight="1">
      <c r="A24" s="315" t="s">
        <v>20</v>
      </c>
      <c r="B24" s="316"/>
      <c r="C24" s="316"/>
      <c r="D24" s="316"/>
      <c r="E24" s="316"/>
      <c r="F24" s="316"/>
      <c r="G24" s="2">
        <v>3143</v>
      </c>
      <c r="H24" s="13"/>
      <c r="I24" s="279" t="s">
        <v>121</v>
      </c>
      <c r="J24" s="280"/>
      <c r="K24" s="281"/>
    </row>
    <row r="25" spans="1:11" ht="18.45" customHeight="1" thickBot="1">
      <c r="A25" s="317" t="s">
        <v>168</v>
      </c>
      <c r="B25" s="318"/>
      <c r="C25" s="318"/>
      <c r="D25" s="318"/>
      <c r="E25" s="318"/>
      <c r="F25" s="318"/>
      <c r="G25" s="5">
        <v>4620</v>
      </c>
      <c r="H25" s="14"/>
      <c r="I25" s="282"/>
      <c r="J25" s="283"/>
      <c r="K25" s="284"/>
    </row>
    <row r="26" spans="1:11" ht="18.45" customHeight="1">
      <c r="A26" s="305" t="s">
        <v>21</v>
      </c>
      <c r="B26" s="306"/>
      <c r="C26" s="306"/>
      <c r="D26" s="306"/>
      <c r="E26" s="306"/>
      <c r="F26" s="306"/>
      <c r="G26" s="306"/>
      <c r="H26" s="306"/>
      <c r="I26" s="306"/>
      <c r="J26" s="306"/>
      <c r="K26" s="307"/>
    </row>
    <row r="27" spans="1:11" ht="18.45" customHeight="1">
      <c r="A27" s="319" t="s">
        <v>59</v>
      </c>
      <c r="B27" s="320"/>
      <c r="C27" s="320"/>
      <c r="D27" s="320"/>
      <c r="E27" s="320"/>
      <c r="F27" s="321"/>
      <c r="G27" s="2">
        <v>6500</v>
      </c>
      <c r="H27" s="13"/>
      <c r="I27" s="285" t="s">
        <v>140</v>
      </c>
      <c r="J27" s="286"/>
      <c r="K27" s="287"/>
    </row>
    <row r="28" spans="1:11" ht="18.45" customHeight="1">
      <c r="A28" s="319" t="s">
        <v>261</v>
      </c>
      <c r="B28" s="320"/>
      <c r="C28" s="320"/>
      <c r="D28" s="320"/>
      <c r="E28" s="320"/>
      <c r="F28" s="321"/>
      <c r="G28" s="2">
        <v>4500</v>
      </c>
      <c r="H28" s="13"/>
      <c r="I28" s="288"/>
      <c r="J28" s="289"/>
      <c r="K28" s="290"/>
    </row>
    <row r="29" spans="1:11" ht="18.45" customHeight="1">
      <c r="A29" s="322" t="s">
        <v>3</v>
      </c>
      <c r="B29" s="323"/>
      <c r="C29" s="323"/>
      <c r="D29" s="323"/>
      <c r="E29" s="323"/>
      <c r="F29" s="324"/>
      <c r="G29" s="2">
        <v>4600</v>
      </c>
      <c r="H29" s="13"/>
      <c r="I29" s="288"/>
      <c r="J29" s="289"/>
      <c r="K29" s="290"/>
    </row>
    <row r="30" spans="1:11" ht="18.45" customHeight="1" thickBot="1">
      <c r="A30" s="317" t="s">
        <v>22</v>
      </c>
      <c r="B30" s="318"/>
      <c r="C30" s="318"/>
      <c r="D30" s="318"/>
      <c r="E30" s="318"/>
      <c r="F30" s="318"/>
      <c r="G30" s="5" t="s">
        <v>23</v>
      </c>
      <c r="H30" s="14"/>
      <c r="I30" s="291"/>
      <c r="J30" s="292"/>
      <c r="K30" s="293"/>
    </row>
    <row r="31" spans="1:11">
      <c r="A31" s="330"/>
      <c r="B31" s="330"/>
      <c r="C31" s="330"/>
      <c r="D31" s="330"/>
      <c r="E31" s="330"/>
      <c r="F31" s="330"/>
    </row>
    <row r="32" spans="1:11" ht="13.8" thickBot="1">
      <c r="A32" s="331" t="s">
        <v>137</v>
      </c>
      <c r="B32" s="331"/>
      <c r="C32" s="331"/>
      <c r="D32" s="331"/>
      <c r="E32" s="331"/>
      <c r="F32" s="331"/>
      <c r="G32" s="331"/>
      <c r="H32" s="331"/>
      <c r="I32" s="331"/>
      <c r="J32" s="331"/>
      <c r="K32" s="331"/>
    </row>
    <row r="33" spans="1:11" ht="19.95" customHeight="1">
      <c r="A33" s="332" t="s">
        <v>25</v>
      </c>
      <c r="B33" s="333"/>
      <c r="C33" s="18" t="s">
        <v>35</v>
      </c>
      <c r="D33" s="325"/>
      <c r="E33" s="326"/>
      <c r="F33" s="7" t="s">
        <v>122</v>
      </c>
      <c r="G33" s="8"/>
      <c r="H33" s="8"/>
      <c r="I33" s="8"/>
      <c r="J33" s="8"/>
      <c r="K33" s="9"/>
    </row>
    <row r="34" spans="1:11" ht="19.95" customHeight="1">
      <c r="A34" s="334"/>
      <c r="B34" s="335"/>
      <c r="C34" s="336"/>
      <c r="D34" s="337"/>
      <c r="E34" s="337"/>
      <c r="F34" s="337"/>
      <c r="G34" s="337"/>
      <c r="H34" s="337"/>
      <c r="I34" s="337"/>
      <c r="J34" s="337"/>
      <c r="K34" s="338"/>
    </row>
    <row r="35" spans="1:11" ht="19.95" customHeight="1">
      <c r="A35" s="340" t="s">
        <v>142</v>
      </c>
      <c r="B35" s="335"/>
      <c r="C35" s="341"/>
      <c r="D35" s="342"/>
      <c r="E35" s="342"/>
      <c r="F35" s="342"/>
      <c r="G35" s="342"/>
      <c r="H35" s="342"/>
      <c r="I35" s="342"/>
      <c r="J35" s="342"/>
      <c r="K35" s="343"/>
    </row>
    <row r="36" spans="1:11" ht="19.95" customHeight="1">
      <c r="A36" s="334"/>
      <c r="B36" s="335"/>
      <c r="C36" s="19" t="s">
        <v>123</v>
      </c>
      <c r="D36" s="327"/>
      <c r="E36" s="328"/>
      <c r="F36" s="328"/>
      <c r="G36" s="329"/>
      <c r="H36" s="19" t="s">
        <v>124</v>
      </c>
      <c r="I36" s="327"/>
      <c r="J36" s="328"/>
      <c r="K36" s="339"/>
    </row>
    <row r="37" spans="1:11" ht="19.95" customHeight="1">
      <c r="A37" s="345" t="s">
        <v>138</v>
      </c>
      <c r="B37" s="346"/>
      <c r="C37" s="347"/>
      <c r="D37" s="328"/>
      <c r="E37" s="328"/>
      <c r="F37" s="328"/>
      <c r="G37" s="328"/>
      <c r="H37" s="328"/>
      <c r="I37" s="328"/>
      <c r="J37" s="328"/>
      <c r="K37" s="339"/>
    </row>
    <row r="38" spans="1:11" ht="19.95" customHeight="1">
      <c r="A38" s="335" t="s">
        <v>139</v>
      </c>
      <c r="B38" s="335"/>
      <c r="C38" s="349"/>
      <c r="D38" s="349"/>
      <c r="E38" s="349"/>
      <c r="F38" s="138" t="s">
        <v>125</v>
      </c>
      <c r="G38" s="139"/>
      <c r="H38" s="19" t="s">
        <v>126</v>
      </c>
      <c r="I38" s="352"/>
      <c r="J38" s="352"/>
      <c r="K38" s="352"/>
    </row>
    <row r="39" spans="1:11" ht="40.049999999999997" customHeight="1">
      <c r="A39" s="350" t="s">
        <v>256</v>
      </c>
      <c r="B39" s="351"/>
      <c r="C39" s="353"/>
      <c r="D39" s="354"/>
      <c r="E39" s="354"/>
      <c r="F39" s="354"/>
      <c r="G39" s="354"/>
      <c r="H39" s="354"/>
      <c r="I39" s="354"/>
      <c r="J39" s="354"/>
      <c r="K39" s="355"/>
    </row>
    <row r="41" spans="1:11" s="16" customFormat="1">
      <c r="A41" s="348" t="s">
        <v>112</v>
      </c>
      <c r="B41" s="348"/>
      <c r="C41" s="348"/>
      <c r="D41" s="348"/>
      <c r="E41" s="348"/>
      <c r="F41" s="348"/>
      <c r="G41" s="348"/>
      <c r="H41" s="348"/>
      <c r="I41" s="348"/>
      <c r="J41" s="348"/>
      <c r="K41" s="348"/>
    </row>
    <row r="42" spans="1:11" s="16" customFormat="1">
      <c r="A42" s="15" t="s">
        <v>113</v>
      </c>
      <c r="B42" s="15"/>
      <c r="C42" s="15"/>
      <c r="D42" s="15"/>
      <c r="E42" s="15"/>
      <c r="F42" s="15"/>
      <c r="G42" s="15"/>
      <c r="H42" s="15"/>
      <c r="I42" s="15"/>
      <c r="J42" s="15"/>
      <c r="K42" s="15"/>
    </row>
    <row r="43" spans="1:11" s="27" customFormat="1" ht="20.399999999999999" customHeight="1">
      <c r="A43" s="25" t="s">
        <v>161</v>
      </c>
      <c r="B43" s="37" t="s">
        <v>162</v>
      </c>
      <c r="C43" s="26"/>
      <c r="D43" s="26"/>
      <c r="E43" s="38" t="s">
        <v>178</v>
      </c>
      <c r="F43" s="39"/>
      <c r="G43" s="39"/>
      <c r="H43" s="39"/>
      <c r="I43" s="39"/>
      <c r="J43" s="39"/>
      <c r="K43" s="39"/>
    </row>
    <row r="44" spans="1:11" s="28" customFormat="1" ht="15" customHeight="1">
      <c r="A44" s="344" t="s">
        <v>258</v>
      </c>
      <c r="B44" s="344"/>
      <c r="C44" s="344"/>
      <c r="D44" s="344"/>
      <c r="E44" s="344"/>
      <c r="F44" s="344"/>
      <c r="G44" s="344"/>
      <c r="H44" s="344"/>
      <c r="I44" s="344"/>
      <c r="J44" s="344"/>
      <c r="K44" s="344"/>
    </row>
    <row r="45" spans="1:11" s="16" customFormat="1">
      <c r="A45" s="17" t="s">
        <v>128</v>
      </c>
    </row>
    <row r="46" spans="1:11" s="16" customFormat="1">
      <c r="A46" s="16" t="s">
        <v>116</v>
      </c>
    </row>
    <row r="47" spans="1:11" s="16" customFormat="1">
      <c r="A47" s="16" t="s">
        <v>131</v>
      </c>
    </row>
    <row r="48" spans="1:11" s="16" customFormat="1">
      <c r="A48" s="16" t="s">
        <v>132</v>
      </c>
    </row>
    <row r="49" spans="1:48" s="16" customFormat="1"/>
    <row r="50" spans="1:48" s="22" customFormat="1" ht="60" customHeight="1">
      <c r="A50" s="277" t="s">
        <v>154</v>
      </c>
      <c r="B50" s="277"/>
      <c r="C50" s="277"/>
      <c r="D50" s="277"/>
      <c r="E50" s="277"/>
      <c r="F50" s="277"/>
      <c r="G50" s="277"/>
      <c r="H50" s="277"/>
      <c r="I50" s="277"/>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6"/>
      <c r="AT50" s="6"/>
      <c r="AU50" s="6"/>
      <c r="AV50" s="21"/>
    </row>
    <row r="51" spans="1:48" s="22" customFormat="1" ht="18" customHeight="1">
      <c r="A51" s="23"/>
      <c r="B51" s="23"/>
      <c r="C51" s="21"/>
      <c r="D51" s="21"/>
      <c r="E51" s="21"/>
      <c r="F51" s="21"/>
      <c r="G51" s="21"/>
      <c r="H51" s="21"/>
      <c r="I51" s="21"/>
      <c r="AM51" s="23"/>
      <c r="AN51" s="23"/>
      <c r="AO51" s="23"/>
      <c r="AP51" s="23"/>
      <c r="AQ51" s="23"/>
      <c r="AR51" s="23"/>
      <c r="AS51" s="6"/>
      <c r="AT51" s="6"/>
      <c r="AU51" s="6"/>
      <c r="AV51" s="23"/>
    </row>
    <row r="52" spans="1:48" s="22" customFormat="1" ht="60" customHeight="1">
      <c r="A52" s="278" t="s">
        <v>163</v>
      </c>
      <c r="B52" s="278"/>
      <c r="C52" s="278"/>
      <c r="D52" s="278"/>
      <c r="E52" s="278"/>
      <c r="F52" s="278"/>
      <c r="G52" s="278"/>
      <c r="H52" s="278"/>
      <c r="I52" s="278"/>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6"/>
      <c r="AT52" s="6"/>
      <c r="AU52" s="6"/>
      <c r="AV52" s="21"/>
    </row>
    <row r="54" spans="1:48" ht="25.2" customHeight="1">
      <c r="A54" s="6" t="s">
        <v>120</v>
      </c>
    </row>
    <row r="55" spans="1:48" ht="31.2" customHeight="1"/>
    <row r="56" spans="1:48" ht="36" customHeight="1"/>
    <row r="57" spans="1:48" ht="36" customHeight="1"/>
  </sheetData>
  <sheetProtection algorithmName="SHA-512" hashValue="T0JVEzWjQq4oC28vDPqxO3g4daZQQztJ7Eui3qUZA3805UfZSfZ8TOhIf8gBrxSa7UZ23EItxJpGPU4vzKUR1A==" saltValue="e9I/AKPnQ1/0otCONXgIyg==" spinCount="100000" sheet="1" formatCells="0"/>
  <mergeCells count="66">
    <mergeCell ref="A44:K44"/>
    <mergeCell ref="A37:B37"/>
    <mergeCell ref="C37:K37"/>
    <mergeCell ref="A38:B38"/>
    <mergeCell ref="A41:K41"/>
    <mergeCell ref="C38:E38"/>
    <mergeCell ref="A39:B39"/>
    <mergeCell ref="I38:K38"/>
    <mergeCell ref="C39:K39"/>
    <mergeCell ref="A27:F27"/>
    <mergeCell ref="A28:F28"/>
    <mergeCell ref="A29:F29"/>
    <mergeCell ref="D33:E33"/>
    <mergeCell ref="D36:G36"/>
    <mergeCell ref="A30:F30"/>
    <mergeCell ref="A31:F31"/>
    <mergeCell ref="A32:K32"/>
    <mergeCell ref="A33:B34"/>
    <mergeCell ref="C34:K34"/>
    <mergeCell ref="I36:K36"/>
    <mergeCell ref="A35:B36"/>
    <mergeCell ref="C35:K35"/>
    <mergeCell ref="A26:K26"/>
    <mergeCell ref="A20:F20"/>
    <mergeCell ref="I20:K20"/>
    <mergeCell ref="A21:F21"/>
    <mergeCell ref="I21:K21"/>
    <mergeCell ref="A22:F22"/>
    <mergeCell ref="I22:K22"/>
    <mergeCell ref="A23:K23"/>
    <mergeCell ref="A24:F24"/>
    <mergeCell ref="A25:F25"/>
    <mergeCell ref="A17:F17"/>
    <mergeCell ref="I17:K17"/>
    <mergeCell ref="A18:F18"/>
    <mergeCell ref="I18:K18"/>
    <mergeCell ref="A19:F19"/>
    <mergeCell ref="I19:K19"/>
    <mergeCell ref="A1:K3"/>
    <mergeCell ref="A6:F6"/>
    <mergeCell ref="I6:K6"/>
    <mergeCell ref="A7:F7"/>
    <mergeCell ref="I7:K7"/>
    <mergeCell ref="H5:K5"/>
    <mergeCell ref="A8:F8"/>
    <mergeCell ref="I8:K8"/>
    <mergeCell ref="A9:F9"/>
    <mergeCell ref="I9:K9"/>
    <mergeCell ref="A10:F10"/>
    <mergeCell ref="I10:K10"/>
    <mergeCell ref="A50:I50"/>
    <mergeCell ref="A52:I52"/>
    <mergeCell ref="I24:K25"/>
    <mergeCell ref="I27:K30"/>
    <mergeCell ref="A11:F11"/>
    <mergeCell ref="I11:K11"/>
    <mergeCell ref="A12:F12"/>
    <mergeCell ref="I12:K12"/>
    <mergeCell ref="A13:F13"/>
    <mergeCell ref="I13:K13"/>
    <mergeCell ref="A14:F14"/>
    <mergeCell ref="I14:K14"/>
    <mergeCell ref="A15:F15"/>
    <mergeCell ref="I15:K15"/>
    <mergeCell ref="A16:F16"/>
    <mergeCell ref="I16:K16"/>
  </mergeCells>
  <phoneticPr fontId="12"/>
  <hyperlinks>
    <hyperlink ref="B43" r:id="rId1" xr:uid="{8A041A1C-56FF-47DC-BED3-EC799FFFE03E}"/>
  </hyperlinks>
  <printOptions horizontalCentered="1"/>
  <pageMargins left="0.47244094488188981" right="0.39370078740157483" top="0.39370078740157483" bottom="0.39370078740157483" header="0.31496062992125984" footer="0.31496062992125984"/>
  <pageSetup paperSize="9" scale="79" orientation="portrait" r:id="rId2"/>
  <drawing r:id="rId3"/>
  <legacyDrawing r:id="rId4"/>
  <controls>
    <mc:AlternateContent xmlns:mc="http://schemas.openxmlformats.org/markup-compatibility/2006">
      <mc:Choice Requires="x14">
        <control shapeId="9237" r:id="rId5" name="CheckBox1">
          <controlPr defaultSize="0" autoLine="0" linkedCell="#REF!" r:id="rId6">
            <anchor moveWithCells="1" sizeWithCells="1">
              <from>
                <xdr:col>2</xdr:col>
                <xdr:colOff>365760</xdr:colOff>
                <xdr:row>38</xdr:row>
                <xdr:rowOff>0</xdr:rowOff>
              </from>
              <to>
                <xdr:col>4</xdr:col>
                <xdr:colOff>365760</xdr:colOff>
                <xdr:row>38</xdr:row>
                <xdr:rowOff>0</xdr:rowOff>
              </to>
            </anchor>
          </controlPr>
        </control>
      </mc:Choice>
      <mc:Fallback>
        <control shapeId="9237" r:id="rId5"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2E78-2868-44FE-85E9-89101921BFC8}">
  <sheetPr>
    <pageSetUpPr fitToPage="1"/>
  </sheetPr>
  <dimension ref="A1:BH146"/>
  <sheetViews>
    <sheetView topLeftCell="A8" zoomScaleNormal="100" workbookViewId="0">
      <selection activeCell="J45" sqref="J45"/>
    </sheetView>
  </sheetViews>
  <sheetFormatPr defaultRowHeight="13.2"/>
  <cols>
    <col min="1" max="16" width="8.88671875" style="42"/>
    <col min="17" max="17" width="9.77734375" style="42" bestFit="1" customWidth="1"/>
    <col min="18" max="56" width="10.5546875" style="42" customWidth="1"/>
    <col min="57" max="16384" width="8.88671875" style="42"/>
  </cols>
  <sheetData>
    <row r="1" spans="1:60">
      <c r="A1" s="356" t="s">
        <v>144</v>
      </c>
      <c r="B1" s="356"/>
      <c r="C1" s="356"/>
      <c r="D1" s="356"/>
      <c r="E1" s="356"/>
      <c r="F1" s="356"/>
      <c r="G1" s="356"/>
      <c r="H1" s="356"/>
      <c r="I1" s="356"/>
      <c r="J1" s="356"/>
      <c r="K1" s="356"/>
      <c r="L1" s="60"/>
      <c r="M1" s="47"/>
      <c r="N1" s="47"/>
      <c r="O1" s="47"/>
      <c r="P1" s="56"/>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41"/>
      <c r="BF1" s="41"/>
      <c r="BG1" s="41"/>
      <c r="BH1" s="41"/>
    </row>
    <row r="2" spans="1:60">
      <c r="A2" s="356"/>
      <c r="B2" s="356"/>
      <c r="C2" s="356"/>
      <c r="D2" s="356"/>
      <c r="E2" s="356"/>
      <c r="F2" s="356"/>
      <c r="G2" s="356"/>
      <c r="H2" s="356"/>
      <c r="I2" s="356"/>
      <c r="J2" s="356"/>
      <c r="K2" s="356"/>
      <c r="L2" s="60"/>
      <c r="M2" s="47"/>
      <c r="N2" s="47"/>
      <c r="O2" s="47"/>
      <c r="P2" s="56"/>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41"/>
      <c r="BF2" s="41"/>
      <c r="BG2" s="41"/>
      <c r="BH2" s="41"/>
    </row>
    <row r="3" spans="1:60" ht="13.8" thickBot="1">
      <c r="A3" s="356"/>
      <c r="B3" s="356"/>
      <c r="C3" s="356"/>
      <c r="D3" s="356"/>
      <c r="E3" s="356"/>
      <c r="F3" s="356"/>
      <c r="G3" s="356"/>
      <c r="H3" s="356"/>
      <c r="I3" s="356"/>
      <c r="J3" s="356"/>
      <c r="K3" s="356"/>
      <c r="L3" s="60"/>
      <c r="M3" s="47"/>
      <c r="N3" s="47"/>
      <c r="O3" s="47"/>
      <c r="P3" s="56"/>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41"/>
      <c r="BF3" s="41"/>
      <c r="BG3" s="41"/>
      <c r="BH3" s="41"/>
    </row>
    <row r="4" spans="1:60" ht="24.6" thickTop="1" thickBot="1">
      <c r="A4" s="60"/>
      <c r="B4" s="60"/>
      <c r="C4" s="143"/>
      <c r="D4" s="143"/>
      <c r="E4" s="143"/>
      <c r="F4" s="143"/>
      <c r="G4" s="143"/>
      <c r="H4" s="143"/>
      <c r="I4" s="143"/>
      <c r="J4" s="143"/>
      <c r="K4" s="143"/>
      <c r="L4" s="357" t="s">
        <v>58</v>
      </c>
      <c r="M4" s="358"/>
      <c r="N4" s="43"/>
      <c r="O4" s="47"/>
      <c r="P4" s="56"/>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41"/>
      <c r="BF4" s="41"/>
      <c r="BG4" s="41"/>
      <c r="BH4" s="41"/>
    </row>
    <row r="5" spans="1:60" ht="14.4" thickTop="1" thickBot="1">
      <c r="A5" s="60"/>
      <c r="B5" s="60"/>
      <c r="C5" s="60"/>
      <c r="D5" s="60"/>
      <c r="E5" s="60"/>
      <c r="F5" s="60"/>
      <c r="G5" s="144" t="s">
        <v>114</v>
      </c>
      <c r="H5" s="359" t="str">
        <f>民間用申込書!$H$5</f>
        <v>年　　月　　日</v>
      </c>
      <c r="I5" s="359"/>
      <c r="J5" s="359"/>
      <c r="K5" s="359"/>
      <c r="L5" s="60"/>
      <c r="M5" s="47"/>
      <c r="N5" s="47"/>
      <c r="O5" s="47"/>
      <c r="P5" s="56"/>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41"/>
      <c r="BF5" s="41"/>
      <c r="BG5" s="41"/>
      <c r="BH5" s="41"/>
    </row>
    <row r="6" spans="1:60" ht="21.6">
      <c r="A6" s="360" t="s">
        <v>4</v>
      </c>
      <c r="B6" s="361"/>
      <c r="C6" s="361"/>
      <c r="D6" s="361"/>
      <c r="E6" s="361"/>
      <c r="F6" s="361"/>
      <c r="G6" s="44" t="s">
        <v>111</v>
      </c>
      <c r="H6" s="45" t="s">
        <v>6</v>
      </c>
      <c r="I6" s="362" t="s">
        <v>7</v>
      </c>
      <c r="J6" s="362"/>
      <c r="K6" s="363"/>
      <c r="L6" s="46"/>
      <c r="M6" s="47"/>
      <c r="N6" s="48" t="s">
        <v>37</v>
      </c>
      <c r="O6" s="49"/>
      <c r="P6" s="50" t="s">
        <v>109</v>
      </c>
      <c r="Q6" s="50" t="s">
        <v>36</v>
      </c>
      <c r="R6" s="51" t="s">
        <v>110</v>
      </c>
      <c r="S6" s="51" t="s">
        <v>127</v>
      </c>
      <c r="T6" s="52"/>
      <c r="U6" s="137" t="s">
        <v>252</v>
      </c>
      <c r="V6" s="137" t="s">
        <v>253</v>
      </c>
      <c r="W6" s="137" t="s">
        <v>254</v>
      </c>
      <c r="X6" s="137" t="s">
        <v>255</v>
      </c>
      <c r="Y6" s="52"/>
      <c r="Z6" s="52"/>
      <c r="AA6" s="110"/>
      <c r="AB6" s="111"/>
      <c r="AC6" s="52"/>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row>
    <row r="7" spans="1:60">
      <c r="A7" s="364" t="s">
        <v>8</v>
      </c>
      <c r="B7" s="365"/>
      <c r="C7" s="365"/>
      <c r="D7" s="365"/>
      <c r="E7" s="365"/>
      <c r="F7" s="365"/>
      <c r="G7" s="53">
        <v>7000</v>
      </c>
      <c r="H7" s="54">
        <f>民間用申込書!H7</f>
        <v>0</v>
      </c>
      <c r="I7" s="366" t="s">
        <v>53</v>
      </c>
      <c r="J7" s="366"/>
      <c r="K7" s="367"/>
      <c r="L7" s="46"/>
      <c r="M7" s="47"/>
      <c r="N7" s="55">
        <f>G7*H7</f>
        <v>0</v>
      </c>
      <c r="O7" s="56"/>
      <c r="P7" s="57">
        <v>150</v>
      </c>
      <c r="Q7" s="58">
        <f>P7*H7</f>
        <v>0</v>
      </c>
      <c r="R7" s="59">
        <v>1580</v>
      </c>
      <c r="S7" s="58">
        <f>R7*H7</f>
        <v>0</v>
      </c>
      <c r="T7" s="60"/>
      <c r="U7" s="145" t="str">
        <f>IF(H7&gt;=1, A7, "")</f>
        <v/>
      </c>
      <c r="V7" s="145" t="str">
        <f>IF(H7&gt;=1, G7, "")</f>
        <v/>
      </c>
      <c r="W7" s="130" t="str">
        <f>IF(H7&gt;=1, H7, "")</f>
        <v/>
      </c>
      <c r="X7" s="130" t="str">
        <f>IF(H7&gt;=1, N7, "")</f>
        <v/>
      </c>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row>
    <row r="8" spans="1:60">
      <c r="A8" s="364" t="s">
        <v>260</v>
      </c>
      <c r="B8" s="365"/>
      <c r="C8" s="365"/>
      <c r="D8" s="365"/>
      <c r="E8" s="365"/>
      <c r="F8" s="365"/>
      <c r="G8" s="53">
        <v>4500</v>
      </c>
      <c r="H8" s="54">
        <f>民間用申込書!H8</f>
        <v>0</v>
      </c>
      <c r="I8" s="366"/>
      <c r="J8" s="366"/>
      <c r="K8" s="367"/>
      <c r="L8" s="46"/>
      <c r="M8" s="47"/>
      <c r="N8" s="55">
        <f t="shared" ref="N8:N22" si="0">G8*H8</f>
        <v>0</v>
      </c>
      <c r="O8" s="56"/>
      <c r="P8" s="57">
        <v>12</v>
      </c>
      <c r="Q8" s="58">
        <f t="shared" ref="Q8:Q22" si="1">P8*H8</f>
        <v>0</v>
      </c>
      <c r="R8" s="59">
        <v>680</v>
      </c>
      <c r="S8" s="58">
        <f t="shared" ref="S8:S22" si="2">R8*H8</f>
        <v>0</v>
      </c>
      <c r="T8" s="60"/>
      <c r="U8" s="145" t="str">
        <f t="shared" ref="U8:U31" si="3">IF(H8&gt;=1, A8, "")</f>
        <v/>
      </c>
      <c r="V8" s="145" t="str">
        <f t="shared" ref="V8:V31" si="4">IF(H8&gt;=1, G8, "")</f>
        <v/>
      </c>
      <c r="W8" s="130" t="str">
        <f t="shared" ref="W8:W31" si="5">IF(H8&gt;=1, H8, "")</f>
        <v/>
      </c>
      <c r="X8" s="130" t="str">
        <f t="shared" ref="X8:X26" si="6">IF(H8&gt;=1, N8, "")</f>
        <v/>
      </c>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row>
    <row r="9" spans="1:60">
      <c r="A9" s="364" t="s">
        <v>9</v>
      </c>
      <c r="B9" s="365"/>
      <c r="C9" s="365"/>
      <c r="D9" s="365"/>
      <c r="E9" s="365"/>
      <c r="F9" s="365"/>
      <c r="G9" s="53">
        <v>4500</v>
      </c>
      <c r="H9" s="54">
        <f>民間用申込書!H9</f>
        <v>0</v>
      </c>
      <c r="I9" s="366" t="s">
        <v>52</v>
      </c>
      <c r="J9" s="366"/>
      <c r="K9" s="367"/>
      <c r="L9" s="46"/>
      <c r="M9" s="47"/>
      <c r="N9" s="55">
        <f t="shared" si="0"/>
        <v>0</v>
      </c>
      <c r="O9" s="56"/>
      <c r="P9" s="57">
        <v>10</v>
      </c>
      <c r="Q9" s="58">
        <f t="shared" si="1"/>
        <v>0</v>
      </c>
      <c r="R9" s="59">
        <v>480</v>
      </c>
      <c r="S9" s="58">
        <f t="shared" si="2"/>
        <v>0</v>
      </c>
      <c r="T9" s="60"/>
      <c r="U9" s="145" t="str">
        <f t="shared" si="3"/>
        <v/>
      </c>
      <c r="V9" s="145" t="str">
        <f t="shared" si="4"/>
        <v/>
      </c>
      <c r="W9" s="130" t="str">
        <f t="shared" si="5"/>
        <v/>
      </c>
      <c r="X9" s="130" t="str">
        <f t="shared" si="6"/>
        <v/>
      </c>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row>
    <row r="10" spans="1:60">
      <c r="A10" s="364" t="s">
        <v>180</v>
      </c>
      <c r="B10" s="365"/>
      <c r="C10" s="365"/>
      <c r="D10" s="365"/>
      <c r="E10" s="365"/>
      <c r="F10" s="365"/>
      <c r="G10" s="53">
        <v>3400</v>
      </c>
      <c r="H10" s="54">
        <f>民間用申込書!H10</f>
        <v>0</v>
      </c>
      <c r="I10" s="366"/>
      <c r="J10" s="366"/>
      <c r="K10" s="367"/>
      <c r="L10" s="46"/>
      <c r="M10" s="47"/>
      <c r="N10" s="55">
        <f t="shared" si="0"/>
        <v>0</v>
      </c>
      <c r="O10" s="56"/>
      <c r="P10" s="57">
        <v>18</v>
      </c>
      <c r="Q10" s="58">
        <f t="shared" si="1"/>
        <v>0</v>
      </c>
      <c r="R10" s="59">
        <v>1000</v>
      </c>
      <c r="S10" s="58">
        <f t="shared" si="2"/>
        <v>0</v>
      </c>
      <c r="T10" s="60"/>
      <c r="U10" s="145" t="str">
        <f t="shared" si="3"/>
        <v/>
      </c>
      <c r="V10" s="145" t="str">
        <f t="shared" si="4"/>
        <v/>
      </c>
      <c r="W10" s="130" t="str">
        <f t="shared" si="5"/>
        <v/>
      </c>
      <c r="X10" s="130" t="str">
        <f t="shared" si="6"/>
        <v/>
      </c>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row>
    <row r="11" spans="1:60">
      <c r="A11" s="364" t="s">
        <v>10</v>
      </c>
      <c r="B11" s="365"/>
      <c r="C11" s="365"/>
      <c r="D11" s="365"/>
      <c r="E11" s="365"/>
      <c r="F11" s="365"/>
      <c r="G11" s="53">
        <v>3200</v>
      </c>
      <c r="H11" s="54">
        <f>民間用申込書!H11</f>
        <v>0</v>
      </c>
      <c r="I11" s="366"/>
      <c r="J11" s="366"/>
      <c r="K11" s="367"/>
      <c r="L11" s="46"/>
      <c r="M11" s="47"/>
      <c r="N11" s="55">
        <f t="shared" si="0"/>
        <v>0</v>
      </c>
      <c r="O11" s="56"/>
      <c r="P11" s="57">
        <v>8</v>
      </c>
      <c r="Q11" s="58">
        <f t="shared" si="1"/>
        <v>0</v>
      </c>
      <c r="R11" s="59">
        <v>400</v>
      </c>
      <c r="S11" s="58">
        <f t="shared" si="2"/>
        <v>0</v>
      </c>
      <c r="T11" s="60"/>
      <c r="U11" s="145" t="str">
        <f t="shared" si="3"/>
        <v/>
      </c>
      <c r="V11" s="145" t="str">
        <f t="shared" si="4"/>
        <v/>
      </c>
      <c r="W11" s="130" t="str">
        <f t="shared" si="5"/>
        <v/>
      </c>
      <c r="X11" s="130" t="str">
        <f t="shared" si="6"/>
        <v/>
      </c>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row>
    <row r="12" spans="1:60">
      <c r="A12" s="364" t="s">
        <v>11</v>
      </c>
      <c r="B12" s="365"/>
      <c r="C12" s="365"/>
      <c r="D12" s="365"/>
      <c r="E12" s="365"/>
      <c r="F12" s="365"/>
      <c r="G12" s="53">
        <v>3500</v>
      </c>
      <c r="H12" s="54">
        <f>民間用申込書!H12</f>
        <v>0</v>
      </c>
      <c r="I12" s="366" t="s">
        <v>52</v>
      </c>
      <c r="J12" s="366"/>
      <c r="K12" s="367"/>
      <c r="L12" s="46"/>
      <c r="M12" s="47"/>
      <c r="N12" s="55">
        <f t="shared" si="0"/>
        <v>0</v>
      </c>
      <c r="O12" s="56"/>
      <c r="P12" s="57">
        <v>13</v>
      </c>
      <c r="Q12" s="58">
        <f t="shared" si="1"/>
        <v>0</v>
      </c>
      <c r="R12" s="59">
        <v>820</v>
      </c>
      <c r="S12" s="58">
        <f t="shared" si="2"/>
        <v>0</v>
      </c>
      <c r="T12" s="60"/>
      <c r="U12" s="145" t="str">
        <f t="shared" si="3"/>
        <v/>
      </c>
      <c r="V12" s="145" t="str">
        <f t="shared" si="4"/>
        <v/>
      </c>
      <c r="W12" s="130" t="str">
        <f t="shared" si="5"/>
        <v/>
      </c>
      <c r="X12" s="130" t="str">
        <f t="shared" si="6"/>
        <v/>
      </c>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row>
    <row r="13" spans="1:60">
      <c r="A13" s="368" t="s">
        <v>185</v>
      </c>
      <c r="B13" s="369"/>
      <c r="C13" s="369"/>
      <c r="D13" s="369"/>
      <c r="E13" s="369"/>
      <c r="F13" s="369"/>
      <c r="G13" s="146">
        <v>4900</v>
      </c>
      <c r="H13" s="54">
        <f>民間用申込書!H13</f>
        <v>0</v>
      </c>
      <c r="I13" s="366"/>
      <c r="J13" s="366"/>
      <c r="K13" s="367"/>
      <c r="L13" s="46"/>
      <c r="M13" s="47"/>
      <c r="N13" s="55">
        <f t="shared" si="0"/>
        <v>0</v>
      </c>
      <c r="O13" s="56"/>
      <c r="P13" s="57">
        <v>15</v>
      </c>
      <c r="Q13" s="58">
        <f t="shared" si="1"/>
        <v>0</v>
      </c>
      <c r="R13" s="59">
        <v>760</v>
      </c>
      <c r="S13" s="58">
        <f t="shared" si="2"/>
        <v>0</v>
      </c>
      <c r="T13" s="60"/>
      <c r="U13" s="145" t="str">
        <f t="shared" si="3"/>
        <v/>
      </c>
      <c r="V13" s="145" t="str">
        <f t="shared" si="4"/>
        <v/>
      </c>
      <c r="W13" s="130" t="str">
        <f t="shared" si="5"/>
        <v/>
      </c>
      <c r="X13" s="130" t="str">
        <f t="shared" si="6"/>
        <v/>
      </c>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row>
    <row r="14" spans="1:60">
      <c r="A14" s="370" t="s">
        <v>181</v>
      </c>
      <c r="B14" s="371"/>
      <c r="C14" s="371"/>
      <c r="D14" s="371"/>
      <c r="E14" s="371"/>
      <c r="F14" s="372"/>
      <c r="G14" s="53">
        <v>2300</v>
      </c>
      <c r="H14" s="54">
        <f>民間用申込書!H14</f>
        <v>0</v>
      </c>
      <c r="I14" s="366"/>
      <c r="J14" s="366"/>
      <c r="K14" s="367"/>
      <c r="L14" s="60"/>
      <c r="M14" s="47"/>
      <c r="N14" s="55">
        <f t="shared" si="0"/>
        <v>0</v>
      </c>
      <c r="O14" s="56"/>
      <c r="P14" s="57">
        <v>12</v>
      </c>
      <c r="Q14" s="58">
        <f t="shared" si="1"/>
        <v>0</v>
      </c>
      <c r="R14" s="59">
        <v>620</v>
      </c>
      <c r="S14" s="58">
        <f t="shared" si="2"/>
        <v>0</v>
      </c>
      <c r="T14" s="60"/>
      <c r="U14" s="145" t="str">
        <f t="shared" si="3"/>
        <v/>
      </c>
      <c r="V14" s="145" t="str">
        <f t="shared" si="4"/>
        <v/>
      </c>
      <c r="W14" s="130" t="str">
        <f t="shared" si="5"/>
        <v/>
      </c>
      <c r="X14" s="130" t="str">
        <f t="shared" si="6"/>
        <v/>
      </c>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row>
    <row r="15" spans="1:60">
      <c r="A15" s="370" t="s">
        <v>166</v>
      </c>
      <c r="B15" s="371"/>
      <c r="C15" s="371"/>
      <c r="D15" s="371"/>
      <c r="E15" s="371"/>
      <c r="F15" s="372"/>
      <c r="G15" s="53">
        <v>2000</v>
      </c>
      <c r="H15" s="54">
        <f>民間用申込書!H15</f>
        <v>0</v>
      </c>
      <c r="I15" s="366"/>
      <c r="J15" s="366"/>
      <c r="K15" s="367"/>
      <c r="L15" s="60"/>
      <c r="M15" s="47"/>
      <c r="N15" s="55">
        <f t="shared" si="0"/>
        <v>0</v>
      </c>
      <c r="O15" s="56"/>
      <c r="P15" s="57">
        <v>9</v>
      </c>
      <c r="Q15" s="58">
        <f t="shared" si="1"/>
        <v>0</v>
      </c>
      <c r="R15" s="59">
        <v>480</v>
      </c>
      <c r="S15" s="58">
        <f t="shared" si="2"/>
        <v>0</v>
      </c>
      <c r="T15" s="60"/>
      <c r="U15" s="145" t="str">
        <f t="shared" si="3"/>
        <v/>
      </c>
      <c r="V15" s="145" t="str">
        <f t="shared" si="4"/>
        <v/>
      </c>
      <c r="W15" s="130" t="str">
        <f t="shared" si="5"/>
        <v/>
      </c>
      <c r="X15" s="130" t="str">
        <f t="shared" si="6"/>
        <v/>
      </c>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row>
    <row r="16" spans="1:60">
      <c r="A16" s="364" t="s">
        <v>12</v>
      </c>
      <c r="B16" s="365"/>
      <c r="C16" s="365"/>
      <c r="D16" s="365"/>
      <c r="E16" s="365"/>
      <c r="F16" s="365"/>
      <c r="G16" s="53">
        <v>70</v>
      </c>
      <c r="H16" s="54">
        <f>民間用申込書!H16</f>
        <v>0</v>
      </c>
      <c r="I16" s="366"/>
      <c r="J16" s="366"/>
      <c r="K16" s="367"/>
      <c r="L16" s="60"/>
      <c r="M16" s="47"/>
      <c r="N16" s="55">
        <f t="shared" si="0"/>
        <v>0</v>
      </c>
      <c r="O16" s="56"/>
      <c r="P16" s="61">
        <v>1.5</v>
      </c>
      <c r="Q16" s="58">
        <f t="shared" si="1"/>
        <v>0</v>
      </c>
      <c r="R16" s="59">
        <v>20</v>
      </c>
      <c r="S16" s="58">
        <f t="shared" si="2"/>
        <v>0</v>
      </c>
      <c r="T16" s="60"/>
      <c r="U16" s="145" t="str">
        <f t="shared" si="3"/>
        <v/>
      </c>
      <c r="V16" s="145" t="str">
        <f t="shared" si="4"/>
        <v/>
      </c>
      <c r="W16" s="130" t="str">
        <f t="shared" si="5"/>
        <v/>
      </c>
      <c r="X16" s="130" t="str">
        <f t="shared" si="6"/>
        <v/>
      </c>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row>
    <row r="17" spans="1:60">
      <c r="A17" s="364" t="s">
        <v>13</v>
      </c>
      <c r="B17" s="365"/>
      <c r="C17" s="365"/>
      <c r="D17" s="365"/>
      <c r="E17" s="365"/>
      <c r="F17" s="365"/>
      <c r="G17" s="53">
        <v>70</v>
      </c>
      <c r="H17" s="54">
        <f>民間用申込書!H17</f>
        <v>0</v>
      </c>
      <c r="I17" s="366"/>
      <c r="J17" s="366"/>
      <c r="K17" s="367"/>
      <c r="L17" s="60"/>
      <c r="M17" s="47"/>
      <c r="N17" s="55">
        <f t="shared" si="0"/>
        <v>0</v>
      </c>
      <c r="O17" s="56"/>
      <c r="P17" s="61">
        <v>1.5</v>
      </c>
      <c r="Q17" s="58">
        <f t="shared" si="1"/>
        <v>0</v>
      </c>
      <c r="R17" s="59">
        <v>20</v>
      </c>
      <c r="S17" s="58">
        <f t="shared" si="2"/>
        <v>0</v>
      </c>
      <c r="T17" s="60"/>
      <c r="U17" s="145" t="str">
        <f t="shared" si="3"/>
        <v/>
      </c>
      <c r="V17" s="145" t="str">
        <f t="shared" si="4"/>
        <v/>
      </c>
      <c r="W17" s="130" t="str">
        <f t="shared" si="5"/>
        <v/>
      </c>
      <c r="X17" s="130" t="str">
        <f t="shared" si="6"/>
        <v/>
      </c>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row>
    <row r="18" spans="1:60">
      <c r="A18" s="364" t="s">
        <v>14</v>
      </c>
      <c r="B18" s="365"/>
      <c r="C18" s="365"/>
      <c r="D18" s="365"/>
      <c r="E18" s="365"/>
      <c r="F18" s="365"/>
      <c r="G18" s="53">
        <v>70</v>
      </c>
      <c r="H18" s="54">
        <f>民間用申込書!H18</f>
        <v>0</v>
      </c>
      <c r="I18" s="366"/>
      <c r="J18" s="366"/>
      <c r="K18" s="367"/>
      <c r="L18" s="60"/>
      <c r="M18" s="47"/>
      <c r="N18" s="55">
        <f t="shared" si="0"/>
        <v>0</v>
      </c>
      <c r="O18" s="56"/>
      <c r="P18" s="61">
        <v>1.5</v>
      </c>
      <c r="Q18" s="58">
        <f t="shared" si="1"/>
        <v>0</v>
      </c>
      <c r="R18" s="59">
        <v>20</v>
      </c>
      <c r="S18" s="58">
        <f t="shared" si="2"/>
        <v>0</v>
      </c>
      <c r="T18" s="60"/>
      <c r="U18" s="145" t="str">
        <f t="shared" si="3"/>
        <v/>
      </c>
      <c r="V18" s="145" t="str">
        <f t="shared" si="4"/>
        <v/>
      </c>
      <c r="W18" s="130" t="str">
        <f t="shared" si="5"/>
        <v/>
      </c>
      <c r="X18" s="130" t="str">
        <f t="shared" si="6"/>
        <v/>
      </c>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row>
    <row r="19" spans="1:60">
      <c r="A19" s="373" t="s">
        <v>15</v>
      </c>
      <c r="B19" s="374"/>
      <c r="C19" s="374"/>
      <c r="D19" s="374"/>
      <c r="E19" s="374"/>
      <c r="F19" s="374"/>
      <c r="G19" s="53">
        <v>61</v>
      </c>
      <c r="H19" s="54">
        <f>民間用申込書!H19</f>
        <v>0</v>
      </c>
      <c r="I19" s="366"/>
      <c r="J19" s="366"/>
      <c r="K19" s="367"/>
      <c r="L19" s="60"/>
      <c r="M19" s="47"/>
      <c r="N19" s="55">
        <f t="shared" si="0"/>
        <v>0</v>
      </c>
      <c r="O19" s="56"/>
      <c r="P19" s="61">
        <v>1.5</v>
      </c>
      <c r="Q19" s="58">
        <f t="shared" si="1"/>
        <v>0</v>
      </c>
      <c r="R19" s="59">
        <v>20</v>
      </c>
      <c r="S19" s="58">
        <f t="shared" si="2"/>
        <v>0</v>
      </c>
      <c r="T19" s="60"/>
      <c r="U19" s="145" t="str">
        <f t="shared" si="3"/>
        <v/>
      </c>
      <c r="V19" s="145" t="str">
        <f t="shared" si="4"/>
        <v/>
      </c>
      <c r="W19" s="130" t="str">
        <f t="shared" si="5"/>
        <v/>
      </c>
      <c r="X19" s="130" t="str">
        <f t="shared" si="6"/>
        <v/>
      </c>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row>
    <row r="20" spans="1:60">
      <c r="A20" s="373" t="s">
        <v>182</v>
      </c>
      <c r="B20" s="374"/>
      <c r="C20" s="374"/>
      <c r="D20" s="374"/>
      <c r="E20" s="374"/>
      <c r="F20" s="374"/>
      <c r="G20" s="53">
        <v>82</v>
      </c>
      <c r="H20" s="54">
        <f>民間用申込書!H20</f>
        <v>0</v>
      </c>
      <c r="I20" s="366"/>
      <c r="J20" s="366"/>
      <c r="K20" s="367"/>
      <c r="L20" s="60"/>
      <c r="M20" s="47"/>
      <c r="N20" s="55">
        <f t="shared" si="0"/>
        <v>0</v>
      </c>
      <c r="O20" s="56"/>
      <c r="P20" s="61">
        <v>1.5</v>
      </c>
      <c r="Q20" s="58">
        <f t="shared" si="1"/>
        <v>0</v>
      </c>
      <c r="R20" s="59">
        <v>20</v>
      </c>
      <c r="S20" s="58">
        <f t="shared" si="2"/>
        <v>0</v>
      </c>
      <c r="T20" s="60"/>
      <c r="U20" s="145" t="str">
        <f t="shared" si="3"/>
        <v/>
      </c>
      <c r="V20" s="145" t="str">
        <f t="shared" si="4"/>
        <v/>
      </c>
      <c r="W20" s="130" t="str">
        <f t="shared" si="5"/>
        <v/>
      </c>
      <c r="X20" s="130" t="str">
        <f t="shared" si="6"/>
        <v/>
      </c>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row>
    <row r="21" spans="1:60">
      <c r="A21" s="373" t="s">
        <v>17</v>
      </c>
      <c r="B21" s="374"/>
      <c r="C21" s="374"/>
      <c r="D21" s="374"/>
      <c r="E21" s="374"/>
      <c r="F21" s="374"/>
      <c r="G21" s="53">
        <v>305</v>
      </c>
      <c r="H21" s="54">
        <f>民間用申込書!H21</f>
        <v>0</v>
      </c>
      <c r="I21" s="366"/>
      <c r="J21" s="366"/>
      <c r="K21" s="367"/>
      <c r="L21" s="60"/>
      <c r="M21" s="47"/>
      <c r="N21" s="55">
        <f t="shared" si="0"/>
        <v>0</v>
      </c>
      <c r="O21" s="56"/>
      <c r="P21" s="57">
        <v>2</v>
      </c>
      <c r="Q21" s="58">
        <f t="shared" si="1"/>
        <v>0</v>
      </c>
      <c r="R21" s="59">
        <v>60</v>
      </c>
      <c r="S21" s="58">
        <f t="shared" si="2"/>
        <v>0</v>
      </c>
      <c r="T21" s="60"/>
      <c r="U21" s="145" t="str">
        <f t="shared" si="3"/>
        <v/>
      </c>
      <c r="V21" s="145" t="str">
        <f t="shared" si="4"/>
        <v/>
      </c>
      <c r="W21" s="130" t="str">
        <f t="shared" si="5"/>
        <v/>
      </c>
      <c r="X21" s="130" t="str">
        <f t="shared" si="6"/>
        <v/>
      </c>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row>
    <row r="22" spans="1:60" ht="13.8" thickBot="1">
      <c r="A22" s="375" t="s">
        <v>18</v>
      </c>
      <c r="B22" s="376"/>
      <c r="C22" s="376"/>
      <c r="D22" s="376"/>
      <c r="E22" s="376"/>
      <c r="F22" s="376"/>
      <c r="G22" s="62">
        <v>305</v>
      </c>
      <c r="H22" s="54">
        <f>民間用申込書!H22</f>
        <v>0</v>
      </c>
      <c r="I22" s="377"/>
      <c r="J22" s="377"/>
      <c r="K22" s="378"/>
      <c r="L22" s="60"/>
      <c r="M22" s="47"/>
      <c r="N22" s="55">
        <f t="shared" si="0"/>
        <v>0</v>
      </c>
      <c r="O22" s="56"/>
      <c r="P22" s="57">
        <v>2</v>
      </c>
      <c r="Q22" s="58">
        <f t="shared" si="1"/>
        <v>0</v>
      </c>
      <c r="R22" s="63">
        <v>60</v>
      </c>
      <c r="S22" s="58">
        <f t="shared" si="2"/>
        <v>0</v>
      </c>
      <c r="T22" s="60"/>
      <c r="U22" s="145" t="str">
        <f t="shared" si="3"/>
        <v/>
      </c>
      <c r="V22" s="145" t="str">
        <f t="shared" si="4"/>
        <v/>
      </c>
      <c r="W22" s="130" t="str">
        <f t="shared" si="5"/>
        <v/>
      </c>
      <c r="X22" s="130" t="str">
        <f t="shared" si="6"/>
        <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row>
    <row r="23" spans="1:60">
      <c r="A23" s="379" t="s">
        <v>107</v>
      </c>
      <c r="B23" s="380"/>
      <c r="C23" s="380"/>
      <c r="D23" s="380"/>
      <c r="E23" s="380"/>
      <c r="F23" s="380"/>
      <c r="G23" s="64"/>
      <c r="H23" s="65"/>
      <c r="I23" s="65"/>
      <c r="J23" s="65"/>
      <c r="K23" s="66"/>
      <c r="L23" s="60"/>
      <c r="M23" s="47"/>
      <c r="N23" s="67"/>
      <c r="O23" s="56"/>
      <c r="P23" s="68"/>
      <c r="Q23" s="68"/>
      <c r="R23" s="68"/>
      <c r="S23" s="68"/>
      <c r="T23" s="60"/>
      <c r="U23" s="145" t="str">
        <f t="shared" si="3"/>
        <v/>
      </c>
      <c r="V23" s="145" t="str">
        <f t="shared" si="4"/>
        <v/>
      </c>
      <c r="W23" s="130" t="str">
        <f t="shared" si="5"/>
        <v/>
      </c>
      <c r="X23" s="130" t="str">
        <f t="shared" si="6"/>
        <v/>
      </c>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row>
    <row r="24" spans="1:60">
      <c r="A24" s="381" t="s">
        <v>145</v>
      </c>
      <c r="B24" s="382"/>
      <c r="C24" s="382"/>
      <c r="D24" s="382"/>
      <c r="E24" s="382"/>
      <c r="F24" s="382"/>
      <c r="G24" s="69">
        <v>3143</v>
      </c>
      <c r="H24" s="112">
        <f>民間用申込書!H24</f>
        <v>0</v>
      </c>
      <c r="I24" s="383" t="s">
        <v>147</v>
      </c>
      <c r="J24" s="384"/>
      <c r="K24" s="385"/>
      <c r="L24" s="71"/>
      <c r="M24" s="47"/>
      <c r="N24" s="55"/>
      <c r="O24" s="56"/>
      <c r="P24" s="414" t="s">
        <v>130</v>
      </c>
      <c r="Q24" s="73"/>
      <c r="R24" s="398" t="s">
        <v>130</v>
      </c>
      <c r="S24" s="73"/>
      <c r="T24" s="60"/>
      <c r="U24" s="145"/>
      <c r="V24" s="145"/>
      <c r="W24" s="130"/>
      <c r="X24" s="13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row>
    <row r="25" spans="1:60" ht="13.8" thickBot="1">
      <c r="A25" s="400" t="s">
        <v>167</v>
      </c>
      <c r="B25" s="401"/>
      <c r="C25" s="401"/>
      <c r="D25" s="401"/>
      <c r="E25" s="401"/>
      <c r="F25" s="401"/>
      <c r="G25" s="74" t="s">
        <v>187</v>
      </c>
      <c r="H25" s="112">
        <f>民間用申込書!H25</f>
        <v>0</v>
      </c>
      <c r="I25" s="386"/>
      <c r="J25" s="387"/>
      <c r="K25" s="388"/>
      <c r="L25" s="71"/>
      <c r="M25" s="47"/>
      <c r="N25" s="55"/>
      <c r="O25" s="56"/>
      <c r="P25" s="415"/>
      <c r="Q25" s="73"/>
      <c r="R25" s="399"/>
      <c r="S25" s="73"/>
      <c r="T25" s="60"/>
      <c r="U25" s="145"/>
      <c r="V25" s="145"/>
      <c r="W25" s="130"/>
      <c r="X25" s="13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row>
    <row r="26" spans="1:60">
      <c r="A26" s="402" t="s">
        <v>108</v>
      </c>
      <c r="B26" s="403"/>
      <c r="C26" s="403"/>
      <c r="D26" s="403"/>
      <c r="E26" s="403"/>
      <c r="F26" s="403"/>
      <c r="G26" s="75"/>
      <c r="H26" s="76"/>
      <c r="I26" s="76"/>
      <c r="J26" s="76"/>
      <c r="K26" s="77"/>
      <c r="L26" s="71"/>
      <c r="M26" s="47"/>
      <c r="N26" s="67"/>
      <c r="O26" s="56"/>
      <c r="P26" s="68"/>
      <c r="Q26" s="68"/>
      <c r="R26" s="68"/>
      <c r="S26" s="68"/>
      <c r="T26" s="60"/>
      <c r="U26" s="145" t="str">
        <f t="shared" si="3"/>
        <v/>
      </c>
      <c r="V26" s="145" t="str">
        <f t="shared" si="4"/>
        <v/>
      </c>
      <c r="W26" s="130" t="str">
        <f t="shared" si="5"/>
        <v/>
      </c>
      <c r="X26" s="130" t="str">
        <f t="shared" si="6"/>
        <v/>
      </c>
      <c r="Y26" s="117"/>
      <c r="Z26" s="117"/>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row>
    <row r="27" spans="1:60">
      <c r="A27" s="404" t="s">
        <v>183</v>
      </c>
      <c r="B27" s="405"/>
      <c r="C27" s="405"/>
      <c r="D27" s="405"/>
      <c r="E27" s="405"/>
      <c r="F27" s="405"/>
      <c r="G27" s="69" t="s">
        <v>188</v>
      </c>
      <c r="H27" s="70">
        <f>民間用申込書!H27</f>
        <v>0</v>
      </c>
      <c r="I27" s="406" t="s">
        <v>177</v>
      </c>
      <c r="J27" s="407"/>
      <c r="K27" s="408"/>
      <c r="L27" s="71"/>
      <c r="M27" s="47"/>
      <c r="N27" s="55"/>
      <c r="O27" s="56"/>
      <c r="P27" s="57">
        <v>21</v>
      </c>
      <c r="Q27" s="72"/>
      <c r="R27" s="59">
        <v>1080</v>
      </c>
      <c r="S27" s="72"/>
      <c r="T27" s="60"/>
      <c r="U27" s="145"/>
      <c r="V27" s="145"/>
      <c r="W27" s="130"/>
      <c r="X27" s="130"/>
      <c r="Y27" s="117"/>
      <c r="Z27" s="117"/>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row>
    <row r="28" spans="1:60">
      <c r="A28" s="404" t="s">
        <v>261</v>
      </c>
      <c r="B28" s="405"/>
      <c r="C28" s="405"/>
      <c r="D28" s="405"/>
      <c r="E28" s="405"/>
      <c r="F28" s="405"/>
      <c r="G28" s="69" t="s">
        <v>189</v>
      </c>
      <c r="H28" s="70">
        <f>民間用申込書!H28</f>
        <v>0</v>
      </c>
      <c r="I28" s="409"/>
      <c r="J28" s="410"/>
      <c r="K28" s="411"/>
      <c r="L28" s="71"/>
      <c r="M28" s="47"/>
      <c r="N28" s="55"/>
      <c r="O28" s="56"/>
      <c r="P28" s="57">
        <v>10</v>
      </c>
      <c r="Q28" s="72"/>
      <c r="R28" s="59">
        <v>480</v>
      </c>
      <c r="S28" s="72"/>
      <c r="T28" s="60"/>
      <c r="U28" s="145"/>
      <c r="V28" s="145"/>
      <c r="W28" s="130"/>
      <c r="X28" s="130"/>
      <c r="Y28" s="71"/>
      <c r="Z28" s="71"/>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row>
    <row r="29" spans="1:60">
      <c r="A29" s="412" t="s">
        <v>184</v>
      </c>
      <c r="B29" s="413"/>
      <c r="C29" s="413"/>
      <c r="D29" s="413"/>
      <c r="E29" s="413"/>
      <c r="F29" s="413"/>
      <c r="G29" s="69" t="s">
        <v>190</v>
      </c>
      <c r="H29" s="70">
        <f>民間用申込書!H29</f>
        <v>0</v>
      </c>
      <c r="I29" s="409"/>
      <c r="J29" s="410"/>
      <c r="K29" s="411"/>
      <c r="L29" s="71"/>
      <c r="M29" s="47"/>
      <c r="N29" s="55"/>
      <c r="O29" s="56"/>
      <c r="P29" s="57">
        <v>10</v>
      </c>
      <c r="Q29" s="72"/>
      <c r="R29" s="59">
        <v>480</v>
      </c>
      <c r="S29" s="72"/>
      <c r="T29" s="60"/>
      <c r="U29" s="145"/>
      <c r="V29" s="145"/>
      <c r="W29" s="130"/>
      <c r="X29" s="130"/>
      <c r="Y29" s="118"/>
      <c r="Z29" s="118"/>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row>
    <row r="30" spans="1:60" ht="13.8" thickBot="1">
      <c r="A30" s="416" t="s">
        <v>22</v>
      </c>
      <c r="B30" s="417"/>
      <c r="C30" s="417"/>
      <c r="D30" s="417"/>
      <c r="E30" s="417"/>
      <c r="F30" s="417"/>
      <c r="G30" s="141" t="s">
        <v>191</v>
      </c>
      <c r="H30" s="142">
        <f>民間用申込書!H30</f>
        <v>0</v>
      </c>
      <c r="I30" s="409"/>
      <c r="J30" s="410"/>
      <c r="K30" s="411"/>
      <c r="L30" s="71"/>
      <c r="M30" s="47"/>
      <c r="N30" s="113"/>
      <c r="O30" s="56"/>
      <c r="P30" s="80">
        <v>15</v>
      </c>
      <c r="Q30" s="72"/>
      <c r="R30" s="81">
        <v>160</v>
      </c>
      <c r="S30" s="72"/>
      <c r="T30" s="60"/>
      <c r="U30" s="145"/>
      <c r="V30" s="145"/>
      <c r="W30" s="130"/>
      <c r="X30" s="130"/>
      <c r="Y30" s="119"/>
      <c r="Z30" s="119"/>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row>
    <row r="31" spans="1:60" ht="19.8" thickBot="1">
      <c r="A31" s="389" t="s">
        <v>133</v>
      </c>
      <c r="B31" s="390"/>
      <c r="C31" s="390"/>
      <c r="D31" s="390"/>
      <c r="E31" s="390"/>
      <c r="F31" s="391"/>
      <c r="G31" s="175"/>
      <c r="H31" s="82">
        <v>1</v>
      </c>
      <c r="I31" s="392"/>
      <c r="J31" s="393"/>
      <c r="K31" s="394"/>
      <c r="L31" s="60"/>
      <c r="M31" s="114" t="s">
        <v>39</v>
      </c>
      <c r="N31" s="115">
        <f>SUM(N7:N30)</f>
        <v>0</v>
      </c>
      <c r="O31" s="56"/>
      <c r="P31" s="83" t="s">
        <v>54</v>
      </c>
      <c r="Q31" s="84" t="str">
        <f>TEXT(SUM(Q7:Q30), "0") &amp; " mm"</f>
        <v>0 mm</v>
      </c>
      <c r="R31" s="85" t="s">
        <v>55</v>
      </c>
      <c r="S31" s="86" t="str">
        <f>TEXT(SUM(S7:S30), "0") &amp; " g"</f>
        <v>0 g</v>
      </c>
      <c r="T31" s="60"/>
      <c r="U31" s="145" t="str">
        <f t="shared" si="3"/>
        <v xml:space="preserve">送 料   </v>
      </c>
      <c r="V31" s="145">
        <f t="shared" si="4"/>
        <v>0</v>
      </c>
      <c r="W31" s="130">
        <f t="shared" si="5"/>
        <v>1</v>
      </c>
      <c r="X31" s="130">
        <f>IF(H31&gt;=1, G31, "")</f>
        <v>0</v>
      </c>
      <c r="Y31" s="116"/>
      <c r="Z31" s="116"/>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row>
    <row r="32" spans="1:60" ht="19.8" thickBot="1">
      <c r="A32" s="395"/>
      <c r="B32" s="395"/>
      <c r="C32" s="395"/>
      <c r="D32" s="395"/>
      <c r="E32" s="395"/>
      <c r="F32" s="395"/>
      <c r="G32" s="147"/>
      <c r="H32" s="140"/>
      <c r="I32" s="396"/>
      <c r="J32" s="397"/>
      <c r="K32" s="397"/>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row>
    <row r="33" spans="1:60" ht="13.8" thickBot="1">
      <c r="A33" s="418"/>
      <c r="B33" s="418"/>
      <c r="C33" s="418"/>
      <c r="D33" s="418"/>
      <c r="E33" s="418"/>
      <c r="F33" s="418"/>
      <c r="G33" s="60"/>
      <c r="H33" s="60"/>
      <c r="I33" s="60"/>
      <c r="J33" s="60"/>
      <c r="K33" s="60"/>
      <c r="L33" s="60"/>
      <c r="M33" s="87" t="s">
        <v>38</v>
      </c>
      <c r="N33" s="88">
        <f>G31</f>
        <v>0</v>
      </c>
      <c r="O33" s="56"/>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row>
    <row r="34" spans="1:60" ht="13.8" thickBot="1">
      <c r="A34" s="419" t="s">
        <v>24</v>
      </c>
      <c r="B34" s="419"/>
      <c r="C34" s="419"/>
      <c r="D34" s="419"/>
      <c r="E34" s="419"/>
      <c r="F34" s="419"/>
      <c r="G34" s="419"/>
      <c r="H34" s="419"/>
      <c r="I34" s="419"/>
      <c r="J34" s="419"/>
      <c r="K34" s="419"/>
      <c r="L34" s="60"/>
      <c r="M34" s="89" t="s">
        <v>43</v>
      </c>
      <c r="N34" s="90">
        <f>IF(ISNUMBER(SEARCH("着払", N33)), N31, N31+N33)</f>
        <v>0</v>
      </c>
      <c r="O34" s="56"/>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row>
    <row r="35" spans="1:60">
      <c r="A35" s="420" t="s">
        <v>25</v>
      </c>
      <c r="B35" s="420"/>
      <c r="C35" s="91" t="s">
        <v>35</v>
      </c>
      <c r="D35" s="366">
        <f>民間用申込書!D33</f>
        <v>0</v>
      </c>
      <c r="E35" s="366"/>
      <c r="F35" s="421"/>
      <c r="G35" s="421"/>
      <c r="H35" s="421"/>
      <c r="I35" s="421"/>
      <c r="J35" s="421"/>
      <c r="K35" s="421"/>
      <c r="L35" s="60"/>
      <c r="M35" s="47"/>
      <c r="N35" s="47"/>
      <c r="O35" s="56"/>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row>
    <row r="36" spans="1:60">
      <c r="A36" s="420"/>
      <c r="B36" s="420"/>
      <c r="C36" s="422">
        <f>民間用申込書!C34</f>
        <v>0</v>
      </c>
      <c r="D36" s="422"/>
      <c r="E36" s="422"/>
      <c r="F36" s="422"/>
      <c r="G36" s="422"/>
      <c r="H36" s="422"/>
      <c r="I36" s="422"/>
      <c r="J36" s="422"/>
      <c r="K36" s="422"/>
      <c r="L36" s="60"/>
      <c r="M36" s="78"/>
      <c r="N36" s="47"/>
      <c r="O36" s="423" t="s">
        <v>146</v>
      </c>
      <c r="P36" s="424"/>
      <c r="Q36" s="427" t="s">
        <v>155</v>
      </c>
      <c r="R36" s="428"/>
      <c r="S36" s="429"/>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row>
    <row r="37" spans="1:60">
      <c r="A37" s="433" t="s">
        <v>142</v>
      </c>
      <c r="B37" s="420"/>
      <c r="C37" s="374">
        <f>民間用申込書!C35</f>
        <v>0</v>
      </c>
      <c r="D37" s="374"/>
      <c r="E37" s="374"/>
      <c r="F37" s="374"/>
      <c r="G37" s="374"/>
      <c r="H37" s="374"/>
      <c r="I37" s="374"/>
      <c r="J37" s="374"/>
      <c r="K37" s="374"/>
      <c r="L37" s="60"/>
      <c r="M37" s="78"/>
      <c r="N37" s="47"/>
      <c r="O37" s="425"/>
      <c r="P37" s="426"/>
      <c r="Q37" s="430"/>
      <c r="R37" s="431"/>
      <c r="S37" s="432"/>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row>
    <row r="38" spans="1:60" ht="24">
      <c r="A38" s="420"/>
      <c r="B38" s="420"/>
      <c r="C38" s="91" t="s">
        <v>123</v>
      </c>
      <c r="D38" s="374">
        <f>民間用申込書!D36</f>
        <v>0</v>
      </c>
      <c r="E38" s="374"/>
      <c r="F38" s="374"/>
      <c r="G38" s="374"/>
      <c r="H38" s="91" t="s">
        <v>124</v>
      </c>
      <c r="I38" s="374">
        <f>民間用申込書!I36</f>
        <v>0</v>
      </c>
      <c r="J38" s="374"/>
      <c r="K38" s="374"/>
      <c r="L38" s="60"/>
      <c r="M38" s="78"/>
      <c r="N38" s="47"/>
      <c r="O38" s="78"/>
      <c r="P38" s="71" t="s">
        <v>151</v>
      </c>
      <c r="Q38" s="148" t="s">
        <v>156</v>
      </c>
      <c r="R38" s="434">
        <v>33519242803</v>
      </c>
      <c r="S38" s="434"/>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row>
    <row r="39" spans="1:60">
      <c r="A39" s="435" t="s">
        <v>138</v>
      </c>
      <c r="B39" s="435"/>
      <c r="C39" s="374">
        <f>民間用申込書!C37</f>
        <v>0</v>
      </c>
      <c r="D39" s="374"/>
      <c r="E39" s="374"/>
      <c r="F39" s="374"/>
      <c r="G39" s="374"/>
      <c r="H39" s="374"/>
      <c r="I39" s="374"/>
      <c r="J39" s="374"/>
      <c r="K39" s="374"/>
      <c r="L39" s="60"/>
      <c r="M39" s="79"/>
      <c r="N39" s="47"/>
      <c r="O39" s="79"/>
      <c r="P39" s="118"/>
      <c r="Q39" s="71" t="s">
        <v>157</v>
      </c>
      <c r="R39" s="436" t="s">
        <v>158</v>
      </c>
      <c r="S39" s="436"/>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row>
    <row r="40" spans="1:60">
      <c r="A40" s="420" t="s">
        <v>139</v>
      </c>
      <c r="B40" s="420"/>
      <c r="C40" s="374">
        <f>民間用申込書!C38</f>
        <v>0</v>
      </c>
      <c r="D40" s="374"/>
      <c r="E40" s="374"/>
      <c r="F40" s="374"/>
      <c r="G40" s="374"/>
      <c r="H40" s="91" t="s">
        <v>126</v>
      </c>
      <c r="I40" s="374">
        <f>民間用申込書!I38</f>
        <v>0</v>
      </c>
      <c r="J40" s="374"/>
      <c r="K40" s="374"/>
      <c r="L40" s="60"/>
      <c r="M40" s="78"/>
      <c r="N40" s="47"/>
      <c r="O40" s="149" t="s">
        <v>159</v>
      </c>
      <c r="P40" s="150">
        <v>430</v>
      </c>
      <c r="Q40" s="437" t="s">
        <v>117</v>
      </c>
      <c r="R40" s="437"/>
      <c r="S40" s="437"/>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1:60" ht="19.95" customHeight="1">
      <c r="A41" s="439" t="s">
        <v>257</v>
      </c>
      <c r="B41" s="439"/>
      <c r="C41" s="440">
        <f>民間用申込書!C39</f>
        <v>0</v>
      </c>
      <c r="D41" s="440"/>
      <c r="E41" s="440"/>
      <c r="F41" s="440"/>
      <c r="G41" s="440"/>
      <c r="H41" s="440"/>
      <c r="I41" s="440"/>
      <c r="J41" s="440"/>
      <c r="K41" s="440"/>
      <c r="L41" s="60"/>
      <c r="M41" s="78"/>
      <c r="N41" s="47"/>
      <c r="O41" s="151" t="s">
        <v>160</v>
      </c>
      <c r="P41" s="152">
        <v>600</v>
      </c>
      <c r="Q41" s="441" t="s">
        <v>118</v>
      </c>
      <c r="R41" s="441"/>
      <c r="S41" s="441"/>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1:60" ht="19.95" customHeight="1">
      <c r="A42" s="439"/>
      <c r="B42" s="439"/>
      <c r="C42" s="440"/>
      <c r="D42" s="440"/>
      <c r="E42" s="440"/>
      <c r="F42" s="440"/>
      <c r="G42" s="440"/>
      <c r="H42" s="440"/>
      <c r="I42" s="440"/>
      <c r="J42" s="440"/>
      <c r="K42" s="440"/>
      <c r="L42" s="60"/>
      <c r="M42" s="47"/>
      <c r="N42" s="47"/>
      <c r="O42" s="47"/>
      <c r="P42" s="56"/>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1:60" ht="23.4">
      <c r="A43" s="442" t="s">
        <v>186</v>
      </c>
      <c r="B43" s="442"/>
      <c r="C43" s="442"/>
      <c r="D43" s="442"/>
      <c r="E43" s="442"/>
      <c r="F43" s="442"/>
      <c r="G43" s="442"/>
      <c r="H43" s="442"/>
      <c r="I43" s="442"/>
      <c r="J43" s="442"/>
      <c r="K43" s="442"/>
      <c r="L43" s="93"/>
      <c r="M43" s="93"/>
      <c r="N43" s="93"/>
      <c r="O43" s="93"/>
      <c r="P43" s="94"/>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row>
    <row r="44" spans="1:60">
      <c r="A44" s="56"/>
      <c r="B44" s="56"/>
      <c r="C44" s="56"/>
      <c r="D44" s="56"/>
      <c r="E44" s="56"/>
      <c r="F44" s="56"/>
      <c r="G44" s="56"/>
      <c r="H44" s="56"/>
      <c r="I44" s="56"/>
      <c r="J44" s="56"/>
      <c r="K44" s="95"/>
      <c r="L44" s="56"/>
      <c r="M44" s="56"/>
      <c r="N44" s="56"/>
      <c r="O44" s="56"/>
      <c r="P44" s="128" t="s">
        <v>50</v>
      </c>
      <c r="Q44" s="129"/>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60"/>
      <c r="BF44" s="60"/>
      <c r="BG44" s="60"/>
      <c r="BH44" s="60"/>
    </row>
    <row r="45" spans="1:60" ht="21">
      <c r="A45" s="96"/>
      <c r="B45" s="96"/>
      <c r="C45" s="96"/>
      <c r="D45" s="96"/>
      <c r="E45" s="60"/>
      <c r="F45" s="60"/>
      <c r="G45" s="60"/>
      <c r="H45" s="60"/>
      <c r="I45" s="60"/>
      <c r="J45" s="60"/>
      <c r="K45" s="60"/>
      <c r="L45" s="60"/>
      <c r="M45" s="47"/>
      <c r="N45" s="47"/>
      <c r="O45" s="47"/>
      <c r="P45" s="444" t="s">
        <v>47</v>
      </c>
      <c r="Q45" s="445"/>
      <c r="R45" s="445"/>
      <c r="S45" s="445"/>
      <c r="T45" s="445"/>
      <c r="U45" s="445"/>
      <c r="V45" s="445"/>
      <c r="W45" s="445"/>
      <c r="X45" s="445"/>
      <c r="Y45" s="445"/>
      <c r="Z45" s="445"/>
      <c r="AA45" s="445"/>
      <c r="AB45" s="445"/>
      <c r="AC45" s="445"/>
      <c r="AD45" s="445"/>
      <c r="AE45" s="445"/>
      <c r="AF45" s="445"/>
      <c r="AG45" s="446"/>
      <c r="AH45" s="444" t="s">
        <v>44</v>
      </c>
      <c r="AI45" s="445"/>
      <c r="AJ45" s="445"/>
      <c r="AK45" s="445"/>
      <c r="AL45" s="445"/>
      <c r="AM45" s="445"/>
      <c r="AN45" s="445"/>
      <c r="AO45" s="446"/>
      <c r="AP45" s="444" t="s">
        <v>45</v>
      </c>
      <c r="AQ45" s="445"/>
      <c r="AR45" s="445"/>
      <c r="AS45" s="445"/>
      <c r="AT45" s="445"/>
      <c r="AU45" s="445"/>
      <c r="AV45" s="445"/>
      <c r="AW45" s="445"/>
      <c r="AX45" s="445"/>
      <c r="AY45" s="445"/>
      <c r="AZ45" s="445"/>
      <c r="BA45" s="445"/>
      <c r="BB45" s="446"/>
      <c r="BC45" s="444" t="s">
        <v>46</v>
      </c>
      <c r="BD45" s="446"/>
      <c r="BE45" s="127"/>
      <c r="BF45" s="127"/>
      <c r="BG45" s="127"/>
      <c r="BH45" s="127"/>
    </row>
    <row r="46" spans="1:60" ht="16.8" thickBot="1">
      <c r="A46" s="29"/>
      <c r="B46" s="97"/>
      <c r="C46" s="98"/>
      <c r="D46" s="98"/>
      <c r="E46" s="98"/>
      <c r="F46" s="98"/>
      <c r="G46" s="98"/>
      <c r="H46" s="98"/>
      <c r="I46" s="99"/>
      <c r="J46" s="99"/>
      <c r="K46" s="99"/>
      <c r="L46" s="100"/>
      <c r="M46" s="100"/>
      <c r="N46" s="60"/>
      <c r="O46" s="60"/>
      <c r="P46" s="131">
        <v>5000</v>
      </c>
      <c r="Q46" s="132">
        <v>7000</v>
      </c>
      <c r="R46" s="131">
        <v>3300</v>
      </c>
      <c r="S46" s="132">
        <v>4500</v>
      </c>
      <c r="T46" s="132">
        <v>4500</v>
      </c>
      <c r="U46" s="132">
        <v>3400</v>
      </c>
      <c r="V46" s="132">
        <v>3200</v>
      </c>
      <c r="W46" s="132">
        <v>3500</v>
      </c>
      <c r="X46" s="132">
        <v>4900</v>
      </c>
      <c r="Y46" s="132">
        <v>2300</v>
      </c>
      <c r="Z46" s="132">
        <v>2000</v>
      </c>
      <c r="AA46" s="132">
        <v>70</v>
      </c>
      <c r="AB46" s="132">
        <v>70</v>
      </c>
      <c r="AC46" s="132">
        <v>70</v>
      </c>
      <c r="AD46" s="132">
        <v>61</v>
      </c>
      <c r="AE46" s="132">
        <v>82</v>
      </c>
      <c r="AF46" s="132">
        <v>305</v>
      </c>
      <c r="AG46" s="132">
        <v>305</v>
      </c>
      <c r="AH46" s="131">
        <v>5720</v>
      </c>
      <c r="AI46" s="132">
        <v>6500</v>
      </c>
      <c r="AJ46" s="131">
        <v>4000</v>
      </c>
      <c r="AK46" s="132">
        <v>4500</v>
      </c>
      <c r="AL46" s="131">
        <v>4070</v>
      </c>
      <c r="AM46" s="132">
        <v>4600</v>
      </c>
      <c r="AN46" s="131">
        <v>2550</v>
      </c>
      <c r="AO46" s="132">
        <v>2950</v>
      </c>
      <c r="AP46" s="131">
        <v>5000</v>
      </c>
      <c r="AQ46" s="131">
        <v>7200</v>
      </c>
      <c r="AR46" s="131">
        <v>15700</v>
      </c>
      <c r="AS46" s="131">
        <v>4200</v>
      </c>
      <c r="AT46" s="131">
        <v>14600</v>
      </c>
      <c r="AU46" s="131">
        <v>9000</v>
      </c>
      <c r="AV46" s="131">
        <v>3700</v>
      </c>
      <c r="AW46" s="131">
        <v>6800</v>
      </c>
      <c r="AX46" s="131">
        <v>3100</v>
      </c>
      <c r="AY46" s="131">
        <v>2400</v>
      </c>
      <c r="AZ46" s="131">
        <v>5000</v>
      </c>
      <c r="BA46" s="131">
        <v>2500</v>
      </c>
      <c r="BB46" s="131">
        <v>6700</v>
      </c>
      <c r="BC46" s="132">
        <v>3143</v>
      </c>
      <c r="BD46" s="133">
        <v>4620</v>
      </c>
      <c r="BE46" s="120"/>
      <c r="BF46" s="120"/>
      <c r="BG46" s="121"/>
      <c r="BH46" s="121"/>
    </row>
    <row r="47" spans="1:60" ht="54.6" customHeight="1" thickTop="1">
      <c r="A47" s="438" t="s">
        <v>48</v>
      </c>
      <c r="B47" s="101" t="s">
        <v>26</v>
      </c>
      <c r="C47" s="30" t="s">
        <v>169</v>
      </c>
      <c r="D47" s="102" t="s">
        <v>171</v>
      </c>
      <c r="E47" s="103" t="s">
        <v>95</v>
      </c>
      <c r="F47" s="104" t="s">
        <v>96</v>
      </c>
      <c r="G47" s="105" t="s">
        <v>43</v>
      </c>
      <c r="H47" s="106" t="s">
        <v>40</v>
      </c>
      <c r="I47" s="101" t="s">
        <v>27</v>
      </c>
      <c r="J47" s="31" t="s">
        <v>28</v>
      </c>
      <c r="K47" s="31" t="s">
        <v>29</v>
      </c>
      <c r="L47" s="31" t="s">
        <v>30</v>
      </c>
      <c r="M47" s="32" t="s">
        <v>41</v>
      </c>
      <c r="N47" s="31" t="s">
        <v>42</v>
      </c>
      <c r="O47" s="31" t="s">
        <v>97</v>
      </c>
      <c r="P47" s="153" t="s">
        <v>222</v>
      </c>
      <c r="Q47" s="154" t="s">
        <v>223</v>
      </c>
      <c r="R47" s="155" t="s">
        <v>224</v>
      </c>
      <c r="S47" s="156" t="s">
        <v>225</v>
      </c>
      <c r="T47" s="156" t="s">
        <v>226</v>
      </c>
      <c r="U47" s="154" t="s">
        <v>227</v>
      </c>
      <c r="V47" s="156" t="s">
        <v>100</v>
      </c>
      <c r="W47" s="154" t="s">
        <v>228</v>
      </c>
      <c r="X47" s="157" t="s">
        <v>229</v>
      </c>
      <c r="Y47" s="154" t="s">
        <v>230</v>
      </c>
      <c r="Z47" s="154" t="s">
        <v>231</v>
      </c>
      <c r="AA47" s="154" t="s">
        <v>101</v>
      </c>
      <c r="AB47" s="154" t="s">
        <v>102</v>
      </c>
      <c r="AC47" s="154" t="s">
        <v>103</v>
      </c>
      <c r="AD47" s="154" t="s">
        <v>104</v>
      </c>
      <c r="AE47" s="154" t="s">
        <v>232</v>
      </c>
      <c r="AF47" s="154" t="s">
        <v>105</v>
      </c>
      <c r="AG47" s="154" t="s">
        <v>106</v>
      </c>
      <c r="AH47" s="153" t="s">
        <v>233</v>
      </c>
      <c r="AI47" s="154" t="s">
        <v>234</v>
      </c>
      <c r="AJ47" s="153" t="s">
        <v>235</v>
      </c>
      <c r="AK47" s="154" t="s">
        <v>236</v>
      </c>
      <c r="AL47" s="153" t="s">
        <v>237</v>
      </c>
      <c r="AM47" s="154" t="s">
        <v>237</v>
      </c>
      <c r="AN47" s="153" t="s">
        <v>238</v>
      </c>
      <c r="AO47" s="158" t="s">
        <v>238</v>
      </c>
      <c r="AP47" s="159" t="s">
        <v>56</v>
      </c>
      <c r="AQ47" s="159" t="s">
        <v>57</v>
      </c>
      <c r="AR47" s="159" t="s">
        <v>239</v>
      </c>
      <c r="AS47" s="159" t="s">
        <v>240</v>
      </c>
      <c r="AT47" s="159" t="s">
        <v>241</v>
      </c>
      <c r="AU47" s="159" t="s">
        <v>242</v>
      </c>
      <c r="AV47" s="159" t="s">
        <v>243</v>
      </c>
      <c r="AW47" s="159" t="s">
        <v>244</v>
      </c>
      <c r="AX47" s="159" t="s">
        <v>245</v>
      </c>
      <c r="AY47" s="159" t="s">
        <v>246</v>
      </c>
      <c r="AZ47" s="159" t="s">
        <v>247</v>
      </c>
      <c r="BA47" s="159" t="s">
        <v>248</v>
      </c>
      <c r="BB47" s="159" t="s">
        <v>249</v>
      </c>
      <c r="BC47" s="160" t="s">
        <v>250</v>
      </c>
      <c r="BD47" s="160" t="s">
        <v>251</v>
      </c>
      <c r="BE47" s="123"/>
      <c r="BF47" s="123"/>
      <c r="BG47" s="124"/>
      <c r="BH47" s="124"/>
    </row>
    <row r="48" spans="1:60" ht="13.8" thickBot="1">
      <c r="A48" s="438"/>
      <c r="B48" s="33">
        <f>N4</f>
        <v>0</v>
      </c>
      <c r="C48" s="54" t="s">
        <v>170</v>
      </c>
      <c r="D48" s="34">
        <f>N31</f>
        <v>0</v>
      </c>
      <c r="E48" s="35"/>
      <c r="F48" s="107">
        <f>N33</f>
        <v>0</v>
      </c>
      <c r="G48" s="36">
        <f>N34</f>
        <v>0</v>
      </c>
      <c r="H48" s="108">
        <f ca="1">TODAY()</f>
        <v>45779</v>
      </c>
      <c r="I48" s="54"/>
      <c r="J48" s="54"/>
      <c r="K48" s="109" t="str">
        <f>C37 &amp; "　" &amp; IF(D38=0, "", D38 &amp; "　")&amp; "　" &amp; IF(I38=0, "", I38 &amp; "　")</f>
        <v>0　　</v>
      </c>
      <c r="L48" s="92">
        <f>D35</f>
        <v>0</v>
      </c>
      <c r="M48" s="92">
        <f>C36</f>
        <v>0</v>
      </c>
      <c r="N48" s="92" t="str">
        <f>C40 &amp; IF(I40=0, "", "　内線" &amp;I40)</f>
        <v>0</v>
      </c>
      <c r="O48" s="92">
        <f>C39</f>
        <v>0</v>
      </c>
      <c r="P48" s="134"/>
      <c r="Q48" s="135">
        <f>H7</f>
        <v>0</v>
      </c>
      <c r="R48" s="134"/>
      <c r="S48" s="135">
        <f>H8</f>
        <v>0</v>
      </c>
      <c r="T48" s="135">
        <f>H9</f>
        <v>0</v>
      </c>
      <c r="U48" s="135">
        <f>H10</f>
        <v>0</v>
      </c>
      <c r="V48" s="135">
        <f>H11</f>
        <v>0</v>
      </c>
      <c r="W48" s="135">
        <f>H12</f>
        <v>0</v>
      </c>
      <c r="X48" s="135">
        <f>H13</f>
        <v>0</v>
      </c>
      <c r="Y48" s="135">
        <f>H14</f>
        <v>0</v>
      </c>
      <c r="Z48" s="135">
        <f>H15</f>
        <v>0</v>
      </c>
      <c r="AA48" s="135">
        <f>H16</f>
        <v>0</v>
      </c>
      <c r="AB48" s="135">
        <f>H17</f>
        <v>0</v>
      </c>
      <c r="AC48" s="135">
        <f>H18</f>
        <v>0</v>
      </c>
      <c r="AD48" s="135">
        <f>H19</f>
        <v>0</v>
      </c>
      <c r="AE48" s="135">
        <f>H20</f>
        <v>0</v>
      </c>
      <c r="AF48" s="135">
        <f>H21</f>
        <v>0</v>
      </c>
      <c r="AG48" s="135">
        <f>H22</f>
        <v>0</v>
      </c>
      <c r="AH48" s="134"/>
      <c r="AI48" s="135"/>
      <c r="AJ48" s="134"/>
      <c r="AK48" s="135"/>
      <c r="AL48" s="134"/>
      <c r="AM48" s="135"/>
      <c r="AN48" s="134"/>
      <c r="AO48" s="135"/>
      <c r="AP48" s="134"/>
      <c r="AQ48" s="134"/>
      <c r="AR48" s="134"/>
      <c r="AS48" s="134"/>
      <c r="AT48" s="134"/>
      <c r="AU48" s="134"/>
      <c r="AV48" s="134"/>
      <c r="AW48" s="136"/>
      <c r="AX48" s="134"/>
      <c r="AY48" s="134"/>
      <c r="AZ48" s="134"/>
      <c r="BA48" s="134"/>
      <c r="BB48" s="134"/>
      <c r="BC48" s="135">
        <f>H24</f>
        <v>0</v>
      </c>
      <c r="BD48" s="135">
        <f>H25</f>
        <v>0</v>
      </c>
      <c r="BE48" s="125"/>
      <c r="BF48" s="125"/>
      <c r="BG48" s="126"/>
      <c r="BH48" s="126"/>
    </row>
    <row r="49" spans="1:56" ht="13.8" thickTop="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row>
    <row r="50" spans="1:56">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row>
    <row r="51" spans="1:56" ht="19.95" customHeight="1">
      <c r="A51" s="162" t="s">
        <v>192</v>
      </c>
      <c r="B51" s="163" t="s">
        <v>193</v>
      </c>
      <c r="C51" s="163" t="s">
        <v>41</v>
      </c>
      <c r="D51" s="164" t="s">
        <v>194</v>
      </c>
      <c r="E51" s="164" t="s">
        <v>195</v>
      </c>
      <c r="F51" s="60"/>
      <c r="G51" s="60"/>
      <c r="H51" s="60"/>
      <c r="I51" s="60"/>
      <c r="J51" s="60"/>
      <c r="K51" s="60"/>
      <c r="L51" s="47"/>
      <c r="M51" s="47"/>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row>
    <row r="52" spans="1:56" ht="19.95" customHeight="1">
      <c r="A52" s="165" t="str">
        <f>K48</f>
        <v>0　　</v>
      </c>
      <c r="B52" s="166">
        <f>L48</f>
        <v>0</v>
      </c>
      <c r="C52" s="165">
        <f>M48</f>
        <v>0</v>
      </c>
      <c r="D52" s="167" t="str">
        <f>N48</f>
        <v>0</v>
      </c>
      <c r="E52" s="168">
        <f>B48</f>
        <v>0</v>
      </c>
      <c r="F52" s="60"/>
      <c r="G52" s="60"/>
      <c r="H52" s="60"/>
      <c r="I52" s="60"/>
      <c r="J52" s="60"/>
      <c r="K52" s="60"/>
      <c r="L52" s="47"/>
      <c r="M52" s="47"/>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row>
    <row r="53" spans="1:56">
      <c r="A53" s="60"/>
      <c r="B53" s="60"/>
      <c r="C53" s="60"/>
      <c r="D53" s="60"/>
      <c r="E53" s="60"/>
      <c r="F53" s="60"/>
      <c r="G53" s="60"/>
      <c r="H53" s="60"/>
      <c r="I53" s="60"/>
      <c r="J53" s="60"/>
      <c r="K53" s="60"/>
      <c r="L53" s="60"/>
      <c r="M53" s="47"/>
      <c r="N53" s="60"/>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row>
    <row r="54" spans="1:56">
      <c r="A54" s="60"/>
      <c r="B54" s="60"/>
      <c r="C54" s="60"/>
      <c r="D54" s="60"/>
      <c r="E54" s="60"/>
      <c r="F54" s="60"/>
      <c r="G54" s="60"/>
      <c r="H54" s="60"/>
      <c r="I54" s="60"/>
      <c r="J54" s="60"/>
      <c r="K54" s="60"/>
      <c r="L54" s="60"/>
      <c r="M54" s="60"/>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row>
    <row r="55" spans="1:56" ht="13.8" thickBot="1">
      <c r="A55" s="443"/>
      <c r="B55" s="443"/>
      <c r="C55" s="443"/>
      <c r="D55" s="443"/>
      <c r="E55" s="443"/>
      <c r="F55" s="443"/>
      <c r="G55" s="443"/>
      <c r="H55" s="443"/>
      <c r="I55" s="443"/>
      <c r="J55" s="443"/>
      <c r="K55" s="443"/>
      <c r="L55" s="169"/>
      <c r="M55" s="170"/>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row>
    <row r="56" spans="1:56" ht="19.95" customHeight="1" thickTop="1" thickBot="1">
      <c r="A56" s="467" t="s">
        <v>196</v>
      </c>
      <c r="B56" s="468"/>
      <c r="C56" s="171" t="s">
        <v>197</v>
      </c>
      <c r="D56" s="171" t="s">
        <v>198</v>
      </c>
      <c r="E56" s="171" t="s">
        <v>199</v>
      </c>
      <c r="F56" s="171" t="s">
        <v>200</v>
      </c>
      <c r="G56" s="171" t="s">
        <v>148</v>
      </c>
      <c r="H56" s="171" t="s">
        <v>201</v>
      </c>
      <c r="I56" s="469" t="s">
        <v>202</v>
      </c>
      <c r="J56" s="470"/>
      <c r="K56" s="470"/>
      <c r="L56" s="470"/>
      <c r="M56" s="47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row>
    <row r="57" spans="1:56" ht="19.95" customHeight="1" thickTop="1">
      <c r="A57" s="472" t="s">
        <v>203</v>
      </c>
      <c r="B57" s="473"/>
      <c r="C57" s="172" t="s">
        <v>204</v>
      </c>
      <c r="D57" s="172" t="s">
        <v>205</v>
      </c>
      <c r="E57" s="172" t="s">
        <v>199</v>
      </c>
      <c r="F57" s="172" t="s">
        <v>206</v>
      </c>
      <c r="G57" s="172" t="s">
        <v>207</v>
      </c>
      <c r="H57" s="172" t="s">
        <v>208</v>
      </c>
      <c r="I57" s="474" t="s">
        <v>209</v>
      </c>
      <c r="J57" s="475"/>
      <c r="K57" s="475"/>
      <c r="L57" s="475"/>
      <c r="M57" s="476"/>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row>
    <row r="58" spans="1:56" ht="19.95" customHeight="1" thickBot="1">
      <c r="A58" s="459"/>
      <c r="B58" s="460"/>
      <c r="C58" s="173" t="s">
        <v>210</v>
      </c>
      <c r="D58" s="173" t="s">
        <v>211</v>
      </c>
      <c r="E58" s="173" t="s">
        <v>211</v>
      </c>
      <c r="F58" s="173" t="s">
        <v>211</v>
      </c>
      <c r="G58" s="173" t="s">
        <v>211</v>
      </c>
      <c r="H58" s="173" t="s">
        <v>211</v>
      </c>
      <c r="I58" s="464" t="s">
        <v>212</v>
      </c>
      <c r="J58" s="465"/>
      <c r="K58" s="465"/>
      <c r="L58" s="465"/>
      <c r="M58" s="466"/>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row>
    <row r="59" spans="1:56" ht="19.95" customHeight="1" thickTop="1">
      <c r="A59" s="447" t="s">
        <v>213</v>
      </c>
      <c r="B59" s="448"/>
      <c r="C59" s="172" t="s">
        <v>204</v>
      </c>
      <c r="D59" s="172" t="s">
        <v>205</v>
      </c>
      <c r="E59" s="172" t="s">
        <v>199</v>
      </c>
      <c r="F59" s="172" t="s">
        <v>206</v>
      </c>
      <c r="G59" s="172" t="s">
        <v>208</v>
      </c>
      <c r="H59" s="172" t="s">
        <v>208</v>
      </c>
      <c r="I59" s="451" t="s">
        <v>214</v>
      </c>
      <c r="J59" s="452"/>
      <c r="K59" s="452"/>
      <c r="L59" s="452"/>
      <c r="M59" s="453"/>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row>
    <row r="60" spans="1:56" ht="19.95" customHeight="1" thickBot="1">
      <c r="A60" s="449"/>
      <c r="B60" s="450"/>
      <c r="C60" s="173" t="s">
        <v>210</v>
      </c>
      <c r="D60" s="173" t="s">
        <v>205</v>
      </c>
      <c r="E60" s="173" t="s">
        <v>215</v>
      </c>
      <c r="F60" s="173" t="s">
        <v>206</v>
      </c>
      <c r="G60" s="173" t="s">
        <v>208</v>
      </c>
      <c r="H60" s="173" t="s">
        <v>208</v>
      </c>
      <c r="I60" s="454"/>
      <c r="J60" s="455"/>
      <c r="K60" s="455"/>
      <c r="L60" s="455"/>
      <c r="M60" s="456"/>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row>
    <row r="61" spans="1:56" ht="19.95" customHeight="1" thickTop="1">
      <c r="A61" s="457" t="s">
        <v>216</v>
      </c>
      <c r="B61" s="458"/>
      <c r="C61" s="174" t="s">
        <v>217</v>
      </c>
      <c r="D61" s="174" t="s">
        <v>205</v>
      </c>
      <c r="E61" s="174" t="s">
        <v>218</v>
      </c>
      <c r="F61" s="174" t="s">
        <v>206</v>
      </c>
      <c r="G61" s="174" t="s">
        <v>207</v>
      </c>
      <c r="H61" s="174" t="s">
        <v>201</v>
      </c>
      <c r="I61" s="461" t="s">
        <v>219</v>
      </c>
      <c r="J61" s="462"/>
      <c r="K61" s="462"/>
      <c r="L61" s="462"/>
      <c r="M61" s="463"/>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row>
    <row r="62" spans="1:56" ht="19.95" customHeight="1" thickBot="1">
      <c r="A62" s="459"/>
      <c r="B62" s="460"/>
      <c r="C62" s="173" t="s">
        <v>220</v>
      </c>
      <c r="D62" s="173" t="s">
        <v>205</v>
      </c>
      <c r="E62" s="173" t="s">
        <v>215</v>
      </c>
      <c r="F62" s="173" t="s">
        <v>208</v>
      </c>
      <c r="G62" s="173" t="s">
        <v>208</v>
      </c>
      <c r="H62" s="173" t="s">
        <v>208</v>
      </c>
      <c r="I62" s="464" t="s">
        <v>221</v>
      </c>
      <c r="J62" s="465"/>
      <c r="K62" s="465"/>
      <c r="L62" s="465"/>
      <c r="M62" s="466"/>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row>
    <row r="63" spans="1:56" ht="13.8" thickTop="1">
      <c r="A63" s="443"/>
      <c r="B63" s="443"/>
      <c r="C63" s="443"/>
      <c r="D63" s="443"/>
      <c r="E63" s="443"/>
      <c r="F63" s="443"/>
      <c r="G63" s="443"/>
      <c r="H63" s="443"/>
      <c r="I63" s="443"/>
      <c r="J63" s="443"/>
      <c r="K63" s="443"/>
      <c r="L63" s="169"/>
      <c r="M63" s="170"/>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row>
    <row r="64" spans="1:56">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row>
    <row r="65" spans="1:56">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row>
    <row r="66" spans="1:56">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row>
    <row r="67" spans="1:56">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row>
    <row r="68" spans="1:56">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row>
    <row r="69" spans="1:56">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row>
    <row r="70" spans="1:56">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row>
    <row r="71" spans="1:56">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row>
    <row r="72" spans="1:56">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row>
    <row r="73" spans="1:56">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row>
    <row r="74" spans="1:56">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row>
    <row r="75" spans="1:56">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row>
    <row r="76" spans="1:56">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row>
    <row r="77" spans="1:56">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row>
    <row r="78" spans="1:56">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row>
    <row r="79" spans="1:56">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row>
    <row r="80" spans="1:56">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row>
    <row r="81" spans="1:56">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row>
    <row r="82" spans="1:56">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row>
    <row r="83" spans="1:56">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row>
    <row r="84" spans="1:56">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row>
    <row r="85" spans="1:56">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row>
    <row r="86" spans="1:56">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row>
    <row r="87" spans="1:56">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row>
    <row r="88" spans="1:56">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row>
    <row r="89" spans="1:56">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row>
    <row r="90" spans="1:56">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row>
    <row r="91" spans="1:56">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row>
    <row r="92" spans="1:56">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row>
    <row r="93" spans="1:56">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row>
    <row r="94" spans="1:56">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row>
    <row r="95" spans="1:56">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row>
    <row r="96" spans="1:56">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row>
    <row r="97" spans="1:56">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row>
    <row r="98" spans="1:56">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row>
    <row r="99" spans="1:56">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row>
    <row r="100" spans="1:56">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row>
    <row r="101" spans="1:56">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row>
    <row r="102" spans="1:56">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row>
    <row r="103" spans="1:56">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row>
    <row r="104" spans="1:56">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row>
    <row r="105" spans="1:56">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row>
    <row r="106" spans="1:56">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row>
    <row r="107" spans="1:56">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row>
    <row r="108" spans="1:56">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row>
    <row r="109" spans="1:56">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row>
    <row r="110" spans="1:56">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row>
    <row r="111" spans="1:56">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row>
    <row r="112" spans="1:56">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row>
    <row r="113" spans="1:56">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row>
    <row r="114" spans="1:56">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row>
    <row r="115" spans="1:56">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row>
    <row r="116" spans="1:56">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row>
    <row r="117" spans="1:56">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row>
    <row r="118" spans="1:56">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row>
    <row r="119" spans="1:56">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row>
    <row r="120" spans="1:56">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row>
    <row r="121" spans="1:56">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row>
    <row r="122" spans="1:56">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row>
    <row r="123" spans="1:56">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row>
    <row r="124" spans="1:56">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row>
    <row r="125" spans="1:56">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row>
    <row r="126" spans="1:56">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row>
    <row r="127" spans="1:56">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row>
    <row r="128" spans="1:56">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row>
    <row r="129" spans="1:56">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row>
    <row r="130" spans="1:56">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row>
    <row r="131" spans="1:56">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row>
    <row r="132" spans="1:56">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row>
    <row r="133" spans="1:56">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row>
    <row r="134" spans="1:56">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row>
    <row r="135" spans="1:56">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row>
    <row r="136" spans="1:56">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row>
    <row r="137" spans="1:56">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row>
    <row r="138" spans="1:56">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row>
    <row r="139" spans="1:56">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row>
    <row r="140" spans="1:56">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row>
    <row r="141" spans="1:56">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row>
    <row r="142" spans="1:56">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row>
    <row r="143" spans="1:56">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row>
    <row r="144" spans="1:56">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row>
    <row r="145" spans="1:56">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row>
    <row r="146" spans="1:56">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row>
  </sheetData>
  <sheetProtection algorithmName="SHA-512" hashValue="6aPSg1EBaqRCwh9OGFRZIC7iaLCb0ooL2+w1oS3EfJMlacQaIusm4eE+6lWvA1wywe328SqZF89jTKtfYhkbBg==" saltValue="g+z+vlX45owLNsOgRTigrg==" spinCount="100000" sheet="1" objects="1" scenarios="1"/>
  <mergeCells count="94">
    <mergeCell ref="A63:K63"/>
    <mergeCell ref="P45:AG45"/>
    <mergeCell ref="AH45:AO45"/>
    <mergeCell ref="AP45:BB45"/>
    <mergeCell ref="BC45:BD45"/>
    <mergeCell ref="A59:B60"/>
    <mergeCell ref="I59:M60"/>
    <mergeCell ref="A61:B62"/>
    <mergeCell ref="I61:M61"/>
    <mergeCell ref="I62:M62"/>
    <mergeCell ref="A55:K55"/>
    <mergeCell ref="A56:B56"/>
    <mergeCell ref="I56:M56"/>
    <mergeCell ref="A57:B58"/>
    <mergeCell ref="I57:M57"/>
    <mergeCell ref="I58:M58"/>
    <mergeCell ref="A47:A48"/>
    <mergeCell ref="A41:B42"/>
    <mergeCell ref="C41:K42"/>
    <mergeCell ref="Q41:S41"/>
    <mergeCell ref="A43:K43"/>
    <mergeCell ref="A39:B39"/>
    <mergeCell ref="C39:K39"/>
    <mergeCell ref="R39:S39"/>
    <mergeCell ref="A40:B40"/>
    <mergeCell ref="C40:G40"/>
    <mergeCell ref="I40:K40"/>
    <mergeCell ref="Q40:S40"/>
    <mergeCell ref="O36:P37"/>
    <mergeCell ref="Q36:S37"/>
    <mergeCell ref="A37:B38"/>
    <mergeCell ref="C37:K37"/>
    <mergeCell ref="D38:G38"/>
    <mergeCell ref="I38:K38"/>
    <mergeCell ref="R38:S38"/>
    <mergeCell ref="A33:F33"/>
    <mergeCell ref="A34:K34"/>
    <mergeCell ref="A35:B36"/>
    <mergeCell ref="D35:E35"/>
    <mergeCell ref="F35:K35"/>
    <mergeCell ref="C36:K36"/>
    <mergeCell ref="A31:F31"/>
    <mergeCell ref="I31:K31"/>
    <mergeCell ref="A32:F32"/>
    <mergeCell ref="I32:K32"/>
    <mergeCell ref="R24:R25"/>
    <mergeCell ref="A25:F25"/>
    <mergeCell ref="A26:F26"/>
    <mergeCell ref="A27:F27"/>
    <mergeCell ref="I27:K30"/>
    <mergeCell ref="A28:F28"/>
    <mergeCell ref="A29:F29"/>
    <mergeCell ref="P24:P25"/>
    <mergeCell ref="A30:F30"/>
    <mergeCell ref="A22:F22"/>
    <mergeCell ref="I22:K22"/>
    <mergeCell ref="A23:F23"/>
    <mergeCell ref="A24:F24"/>
    <mergeCell ref="I24:K25"/>
    <mergeCell ref="A19:F19"/>
    <mergeCell ref="I19:K19"/>
    <mergeCell ref="A20:F20"/>
    <mergeCell ref="I20:K20"/>
    <mergeCell ref="A21:F21"/>
    <mergeCell ref="I21:K21"/>
    <mergeCell ref="A16:F16"/>
    <mergeCell ref="I16:K16"/>
    <mergeCell ref="A17:F17"/>
    <mergeCell ref="I17:K17"/>
    <mergeCell ref="A18:F18"/>
    <mergeCell ref="I18:K18"/>
    <mergeCell ref="A13:F13"/>
    <mergeCell ref="I13:K13"/>
    <mergeCell ref="A14:F14"/>
    <mergeCell ref="I14:K14"/>
    <mergeCell ref="A15:F15"/>
    <mergeCell ref="I15:K15"/>
    <mergeCell ref="A10:F10"/>
    <mergeCell ref="I10:K10"/>
    <mergeCell ref="A11:F11"/>
    <mergeCell ref="I11:K11"/>
    <mergeCell ref="A12:F12"/>
    <mergeCell ref="I12:K12"/>
    <mergeCell ref="A7:F7"/>
    <mergeCell ref="I7:K7"/>
    <mergeCell ref="A8:F8"/>
    <mergeCell ref="I8:K8"/>
    <mergeCell ref="A9:F9"/>
    <mergeCell ref="I9:K9"/>
    <mergeCell ref="A1:K3"/>
    <mergeCell ref="L4:M4"/>
    <mergeCell ref="H5:K5"/>
    <mergeCell ref="A6:F6"/>
    <mergeCell ref="I6:K6"/>
  </mergeCells>
  <phoneticPr fontId="12"/>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 xr:uid="{5099AE5C-6C1D-4BBE-A53C-EFD6CDD60C23}"/>
  </dataValidations>
  <hyperlinks>
    <hyperlink ref="Q36" r:id="rId1" xr:uid="{1984FEDC-C673-471B-9F28-BC7A4CB0BFAD}"/>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J45" sqref="J4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97"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481" t="s">
        <v>63</v>
      </c>
      <c r="AJ1" s="481"/>
      <c r="AK1" s="481"/>
      <c r="AL1" s="481"/>
      <c r="AM1" s="481"/>
      <c r="AN1" s="481"/>
      <c r="AO1" s="481"/>
      <c r="AP1" s="482">
        <f>計算書!N4</f>
        <v>0</v>
      </c>
      <c r="AQ1" s="483"/>
      <c r="AR1" s="483"/>
      <c r="AS1" s="483"/>
      <c r="AT1" s="483"/>
      <c r="AU1" s="483"/>
      <c r="AV1" s="483"/>
      <c r="AW1" s="483"/>
      <c r="AX1" s="483"/>
      <c r="AZ1" s="145"/>
    </row>
    <row r="2" spans="1:97" ht="18" customHeight="1">
      <c r="AI2" s="493">
        <f ca="1">TODAY()</f>
        <v>45779</v>
      </c>
      <c r="AJ2" s="493"/>
      <c r="AK2" s="493"/>
      <c r="AL2" s="493"/>
      <c r="AM2" s="493"/>
      <c r="AN2" s="493"/>
      <c r="AO2" s="493"/>
      <c r="AP2" s="493"/>
      <c r="AQ2" s="493"/>
      <c r="AR2" s="493"/>
      <c r="AS2" s="493"/>
      <c r="AT2" s="493"/>
      <c r="AU2" s="493"/>
      <c r="AV2" s="493"/>
      <c r="AW2" s="493"/>
      <c r="AX2" s="493"/>
      <c r="AY2" s="145" t="s">
        <v>51</v>
      </c>
      <c r="AZ2" s="177"/>
      <c r="BA2" s="177"/>
      <c r="BB2" s="177"/>
      <c r="BC2" s="177"/>
      <c r="BD2" s="177"/>
      <c r="BE2" s="177"/>
      <c r="BF2" s="177"/>
      <c r="BG2" s="177"/>
      <c r="BH2" s="177"/>
      <c r="BI2" s="177"/>
      <c r="BJ2" s="177"/>
      <c r="BK2" s="177"/>
      <c r="BL2" s="177"/>
      <c r="BM2" s="177"/>
      <c r="BN2" s="177"/>
      <c r="BO2" s="177"/>
      <c r="BP2" s="177"/>
      <c r="BQ2" s="177"/>
      <c r="BR2" s="177"/>
      <c r="BS2" s="177"/>
      <c r="BT2" s="177"/>
      <c r="BU2" s="178"/>
      <c r="BV2" s="178"/>
      <c r="BW2" s="178"/>
      <c r="BX2" s="178"/>
      <c r="BY2" s="178"/>
      <c r="BZ2" s="178"/>
      <c r="CA2" s="178"/>
      <c r="CB2" s="178"/>
      <c r="CC2" s="178"/>
      <c r="CD2" s="178"/>
      <c r="CE2" s="178"/>
      <c r="CF2" s="178"/>
      <c r="CG2" s="178"/>
      <c r="CH2" s="178"/>
      <c r="CI2" s="178"/>
      <c r="CJ2" s="178"/>
      <c r="CK2" s="179"/>
      <c r="CL2" s="179"/>
      <c r="CM2" s="179"/>
      <c r="CN2" s="180"/>
      <c r="CO2" s="180"/>
      <c r="CP2" s="180"/>
      <c r="CQ2" s="180"/>
      <c r="CR2" s="180"/>
      <c r="CS2" s="180"/>
    </row>
    <row r="3" spans="1:97" ht="18" customHeight="1">
      <c r="AR3" s="484"/>
      <c r="AS3" s="484"/>
      <c r="AT3" s="484"/>
      <c r="AZ3" s="177"/>
      <c r="BA3" s="177"/>
      <c r="BB3" s="177"/>
      <c r="BC3" s="177"/>
      <c r="BD3" s="177"/>
      <c r="BE3" s="177"/>
      <c r="BF3" s="177"/>
      <c r="BG3" s="177"/>
      <c r="BH3" s="177"/>
      <c r="BI3" s="177"/>
      <c r="BJ3" s="177"/>
      <c r="BK3" s="177"/>
      <c r="BL3" s="177"/>
      <c r="BM3" s="177"/>
      <c r="BN3" s="177"/>
      <c r="BO3" s="177"/>
      <c r="BP3" s="177"/>
      <c r="BQ3" s="177"/>
      <c r="BR3" s="177"/>
      <c r="BS3" s="177"/>
      <c r="BT3" s="177"/>
      <c r="BU3" s="178"/>
      <c r="BV3" s="178"/>
      <c r="BW3" s="178"/>
      <c r="BX3" s="178"/>
      <c r="BY3" s="178"/>
      <c r="BZ3" s="178"/>
      <c r="CA3" s="178"/>
      <c r="CB3" s="178"/>
      <c r="CC3" s="178"/>
      <c r="CD3" s="178"/>
      <c r="CE3" s="178"/>
      <c r="CF3" s="178"/>
      <c r="CG3" s="178"/>
      <c r="CH3" s="178"/>
      <c r="CI3" s="178"/>
      <c r="CJ3" s="178"/>
      <c r="CK3" s="179"/>
      <c r="CL3" s="179"/>
      <c r="CM3" s="179"/>
      <c r="CN3" s="180"/>
      <c r="CO3" s="180"/>
      <c r="CP3" s="180"/>
      <c r="CQ3" s="180"/>
      <c r="CR3" s="180"/>
      <c r="CS3" s="180"/>
    </row>
    <row r="4" spans="1:97" ht="6" customHeight="1">
      <c r="A4" s="485" t="s">
        <v>0</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Z4" s="177"/>
      <c r="BA4" s="177"/>
      <c r="BB4" s="177"/>
      <c r="BC4" s="177"/>
      <c r="BD4" s="177"/>
      <c r="BE4" s="177"/>
      <c r="BF4" s="177"/>
      <c r="BG4" s="177"/>
      <c r="BH4" s="177"/>
      <c r="BI4" s="177"/>
      <c r="BJ4" s="177"/>
      <c r="BK4" s="177"/>
      <c r="BL4" s="177"/>
      <c r="BM4" s="177"/>
      <c r="BN4" s="177"/>
      <c r="BO4" s="177"/>
      <c r="BP4" s="177"/>
      <c r="BQ4" s="177"/>
      <c r="BR4" s="177"/>
      <c r="BS4" s="177"/>
      <c r="BT4" s="177"/>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Z5" s="177"/>
      <c r="BA5" s="177"/>
      <c r="BB5" s="177"/>
      <c r="BC5" s="177"/>
      <c r="BD5" s="177"/>
      <c r="BE5" s="177"/>
      <c r="BF5" s="177"/>
      <c r="BG5" s="177"/>
      <c r="BH5" s="177"/>
      <c r="BI5" s="177"/>
      <c r="BJ5" s="177"/>
      <c r="BK5" s="177"/>
      <c r="BL5" s="177"/>
      <c r="BM5" s="177"/>
      <c r="BN5" s="177"/>
      <c r="BO5" s="177"/>
      <c r="BP5" s="177"/>
      <c r="BQ5" s="177"/>
      <c r="BR5" s="177"/>
      <c r="BS5" s="177"/>
      <c r="BT5" s="177"/>
    </row>
    <row r="6" spans="1:97" s="185" customFormat="1" ht="18"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Z6" s="177"/>
      <c r="BA6" s="177"/>
      <c r="BB6" s="177"/>
      <c r="BC6" s="177"/>
      <c r="BD6" s="177"/>
      <c r="BE6" s="177"/>
      <c r="BF6" s="177"/>
      <c r="BG6" s="177"/>
      <c r="BH6" s="177"/>
      <c r="BI6" s="177"/>
      <c r="BJ6" s="177"/>
      <c r="BK6" s="177"/>
      <c r="BL6" s="177"/>
      <c r="BM6" s="177"/>
      <c r="BN6" s="177"/>
      <c r="BO6" s="177"/>
      <c r="BP6" s="177"/>
      <c r="BQ6" s="177"/>
      <c r="BR6" s="177"/>
      <c r="BS6" s="177"/>
      <c r="BT6" s="177"/>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7"/>
      <c r="BA7" s="177"/>
      <c r="BB7" s="177"/>
      <c r="BC7" s="177"/>
      <c r="BD7" s="177"/>
      <c r="BE7" s="177"/>
      <c r="BF7" s="177"/>
      <c r="BG7" s="177"/>
      <c r="BH7" s="177"/>
      <c r="BI7" s="177"/>
      <c r="BJ7" s="177"/>
      <c r="BK7" s="177"/>
      <c r="BL7" s="177"/>
      <c r="BM7" s="177"/>
      <c r="BN7" s="177"/>
      <c r="BO7" s="177"/>
      <c r="BP7" s="177"/>
      <c r="BQ7" s="177"/>
      <c r="BR7" s="177"/>
      <c r="BS7" s="177"/>
      <c r="BT7" s="177"/>
    </row>
    <row r="8" spans="1:97" ht="18" customHeight="1">
      <c r="C8" s="486">
        <f>計算書!C37</f>
        <v>0</v>
      </c>
      <c r="D8" s="486"/>
      <c r="E8" s="486"/>
      <c r="F8" s="486"/>
      <c r="G8" s="486"/>
      <c r="H8" s="486"/>
      <c r="I8" s="486"/>
      <c r="J8" s="486"/>
      <c r="K8" s="486"/>
      <c r="L8" s="486"/>
      <c r="M8" s="486"/>
      <c r="N8" s="486"/>
      <c r="O8" s="486"/>
      <c r="P8" s="486"/>
      <c r="Q8" s="486"/>
      <c r="R8" s="486"/>
      <c r="S8" s="486"/>
      <c r="T8" s="486"/>
      <c r="U8" s="486"/>
      <c r="AZ8" s="177"/>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486"/>
      <c r="D9" s="486"/>
      <c r="E9" s="486"/>
      <c r="F9" s="486"/>
      <c r="G9" s="486"/>
      <c r="H9" s="486"/>
      <c r="I9" s="486"/>
      <c r="J9" s="486"/>
      <c r="K9" s="486"/>
      <c r="L9" s="486"/>
      <c r="M9" s="486"/>
      <c r="N9" s="486"/>
      <c r="O9" s="486"/>
      <c r="P9" s="486"/>
      <c r="Q9" s="486"/>
      <c r="R9" s="486"/>
      <c r="S9" s="486"/>
      <c r="T9" s="486"/>
      <c r="U9" s="486"/>
      <c r="V9" s="494" t="s">
        <v>136</v>
      </c>
      <c r="W9" s="494"/>
      <c r="X9" s="494"/>
      <c r="Y9" s="186"/>
      <c r="Z9" s="186"/>
      <c r="AA9" s="176"/>
      <c r="AB9" s="176"/>
      <c r="AC9" s="176"/>
      <c r="AD9" s="176"/>
      <c r="AE9" s="176"/>
      <c r="AF9" s="176"/>
      <c r="AG9" s="176"/>
      <c r="AH9" s="176"/>
      <c r="AI9" s="176"/>
      <c r="AJ9" s="176"/>
      <c r="AK9" s="176"/>
      <c r="AL9" s="176"/>
      <c r="AM9" s="176"/>
      <c r="AN9" s="176"/>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78"/>
      <c r="CG9" s="178"/>
      <c r="CH9" s="178"/>
      <c r="CI9" s="178"/>
      <c r="CJ9" s="178"/>
      <c r="CK9" s="179"/>
      <c r="CL9" s="179"/>
      <c r="CM9" s="179"/>
      <c r="CN9" s="180"/>
      <c r="CO9" s="180"/>
      <c r="CP9" s="180"/>
      <c r="CQ9" s="180"/>
      <c r="CR9" s="180"/>
      <c r="CS9" s="180"/>
    </row>
    <row r="10" spans="1:97" ht="18" customHeight="1" thickBot="1">
      <c r="C10" s="487"/>
      <c r="D10" s="487"/>
      <c r="E10" s="487"/>
      <c r="F10" s="487"/>
      <c r="G10" s="487"/>
      <c r="H10" s="487"/>
      <c r="I10" s="487"/>
      <c r="J10" s="487"/>
      <c r="K10" s="487"/>
      <c r="L10" s="487"/>
      <c r="M10" s="487"/>
      <c r="N10" s="487"/>
      <c r="O10" s="487"/>
      <c r="P10" s="487"/>
      <c r="Q10" s="487"/>
      <c r="R10" s="487"/>
      <c r="S10" s="487"/>
      <c r="T10" s="487"/>
      <c r="U10" s="487"/>
      <c r="V10" s="495"/>
      <c r="W10" s="495"/>
      <c r="X10" s="495"/>
      <c r="Y10" s="188"/>
      <c r="Z10" s="186"/>
      <c r="AA10" s="176"/>
      <c r="AB10" s="176"/>
      <c r="AC10" s="176"/>
      <c r="AD10" s="176"/>
      <c r="AE10" s="176"/>
      <c r="AF10" s="176"/>
      <c r="AG10" s="176"/>
      <c r="AH10" s="176"/>
      <c r="AI10" s="176"/>
      <c r="AJ10" s="176"/>
      <c r="AK10" s="176"/>
      <c r="AL10" s="176"/>
      <c r="AM10" s="176"/>
      <c r="AN10" s="176"/>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91"/>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488"/>
      <c r="AB12" s="489"/>
      <c r="AC12" s="489"/>
      <c r="AD12" s="489"/>
      <c r="AE12" s="489"/>
      <c r="AF12" s="489"/>
      <c r="AG12" s="489"/>
      <c r="AH12" s="489"/>
      <c r="AI12" s="489"/>
      <c r="AJ12" s="489"/>
      <c r="AK12" s="489"/>
      <c r="AL12" s="489"/>
      <c r="AM12" s="489"/>
      <c r="AN12" s="489"/>
      <c r="AO12" s="489"/>
      <c r="AP12" s="489"/>
      <c r="AQ12" s="489"/>
      <c r="AR12" s="489"/>
      <c r="AS12" s="489"/>
      <c r="AT12" s="489"/>
      <c r="AU12" s="489"/>
      <c r="AV12" s="489"/>
      <c r="AZ12" s="191"/>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490"/>
      <c r="AB13" s="491"/>
      <c r="AC13" s="491"/>
      <c r="AD13" s="491"/>
      <c r="AE13" s="491"/>
      <c r="AF13" s="491"/>
      <c r="AG13" s="491"/>
      <c r="AH13" s="491"/>
      <c r="AI13" s="491"/>
      <c r="AJ13" s="491"/>
      <c r="AK13" s="491"/>
      <c r="AL13" s="491"/>
      <c r="AM13" s="491"/>
      <c r="AN13" s="491"/>
      <c r="AO13" s="491"/>
      <c r="AP13" s="491"/>
      <c r="AQ13" s="491"/>
      <c r="AR13" s="491"/>
      <c r="AS13" s="491"/>
      <c r="AT13" s="491"/>
      <c r="AU13" s="491"/>
      <c r="AV13" s="491"/>
      <c r="AZ13" s="177"/>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5"/>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2" ht="18" customHeight="1">
      <c r="A17" s="176"/>
      <c r="B17" s="176"/>
      <c r="C17" s="508" t="s">
        <v>65</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52" ht="18" customHeight="1">
      <c r="A18" s="176"/>
      <c r="B18" s="176"/>
    </row>
    <row r="19" spans="1:52" ht="18" customHeight="1">
      <c r="A19" s="504" t="s">
        <v>66</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52" ht="18" customHeight="1">
      <c r="A20" s="176"/>
      <c r="B20" s="176"/>
    </row>
    <row r="21" spans="1:52" s="176" customFormat="1" ht="18" customHeight="1">
      <c r="C21" s="492" t="s">
        <v>67</v>
      </c>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t="s">
        <v>68</v>
      </c>
      <c r="AI21" s="492"/>
      <c r="AJ21" s="492"/>
      <c r="AK21" s="492"/>
      <c r="AL21" s="492"/>
      <c r="AM21" s="492" t="s">
        <v>69</v>
      </c>
      <c r="AN21" s="492"/>
      <c r="AO21" s="492"/>
      <c r="AP21" s="492"/>
      <c r="AQ21" s="492"/>
      <c r="AR21" s="492" t="s">
        <v>70</v>
      </c>
      <c r="AS21" s="492"/>
      <c r="AT21" s="492"/>
      <c r="AU21" s="492"/>
      <c r="AV21" s="492"/>
      <c r="AZ21" s="198"/>
    </row>
    <row r="22" spans="1:52" s="176" customFormat="1" ht="30" customHeight="1">
      <c r="C22" s="477" t="str" cm="1">
        <f t="array" ref="C22">IFERROR(INDEX(計算書!U$7:U$31, SMALL(IF((計算書!U$7:U$31&lt;&gt;"")*(計算書!U$7:U$31&lt;&gt;0), ROW(計算書!U$7:U$31)-MIN(ROW(計算書!U$7:U$31))+1, ""), ROW(A1))), "")</f>
        <v xml:space="preserve">送 料   </v>
      </c>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8" cm="1">
        <f t="array" ref="AH22">IFERROR(INDEX(計算書!V$7:V$31, SMALL(IF(計算書!V$7:V$31&lt;&gt;"", ROW(計算書!V$7:V$31)-MIN(ROW(計算書!V$7:V$31))+1, ""), ROW(A1))), "")</f>
        <v>0</v>
      </c>
      <c r="AI22" s="478"/>
      <c r="AJ22" s="478"/>
      <c r="AK22" s="478"/>
      <c r="AL22" s="478"/>
      <c r="AM22" s="479" cm="1">
        <f t="array" ref="AM22">IFERROR(INDEX(計算書!W$7:W$31, SMALL(IF(計算書!W$7:W$31&lt;&gt;"", ROW(計算書!W$7:W$31)-MIN(ROW(計算書!W$7:W$31))+1, ""), ROW(A1))), "")</f>
        <v>1</v>
      </c>
      <c r="AN22" s="479"/>
      <c r="AO22" s="479"/>
      <c r="AP22" s="479"/>
      <c r="AQ22" s="479"/>
      <c r="AR22" s="480" cm="1">
        <f t="array" ref="AR22">IFERROR(INDEX(計算書!X$7:X$31, SMALL(IF(計算書!X$7:X$31&lt;&gt;"", ROW(計算書!X$7:X$31)-MIN(ROW(計算書!X$7:X$31))+1, ""), ROW(A1))), "")</f>
        <v>0</v>
      </c>
      <c r="AS22" s="480"/>
      <c r="AT22" s="480"/>
      <c r="AU22" s="480"/>
      <c r="AV22" s="480"/>
      <c r="AZ22" s="198"/>
    </row>
    <row r="23" spans="1:52" s="176" customFormat="1" ht="30" customHeight="1">
      <c r="C23" s="477" t="str" cm="1">
        <f t="array" ref="C23">IFERROR(INDEX(計算書!U$7:U$31, SMALL(IF((計算書!U$7:U$31&lt;&gt;"")*(計算書!U$7:U$31&lt;&gt;0), ROW(計算書!U$7:U$31)-MIN(ROW(計算書!U$7:U$31))+1, ""), ROW(A2))), "")</f>
        <v/>
      </c>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8" t="str" cm="1">
        <f t="array" ref="AH23">IFERROR(INDEX(計算書!V$7:V$31, SMALL(IF(計算書!V$7:V$31&lt;&gt;"", ROW(計算書!V$7:V$31)-MIN(ROW(計算書!V$7:V$31))+1, ""), ROW(A2))), "")</f>
        <v/>
      </c>
      <c r="AI23" s="478"/>
      <c r="AJ23" s="478"/>
      <c r="AK23" s="478"/>
      <c r="AL23" s="478"/>
      <c r="AM23" s="479" t="str" cm="1">
        <f t="array" ref="AM23">IFERROR(INDEX(計算書!W$7:W$31, SMALL(IF(計算書!W$7:W$31&lt;&gt;"", ROW(計算書!W$7:W$31)-MIN(ROW(計算書!W$7:W$31))+1, ""), ROW(A2))), "")</f>
        <v/>
      </c>
      <c r="AN23" s="479"/>
      <c r="AO23" s="479"/>
      <c r="AP23" s="479"/>
      <c r="AQ23" s="479"/>
      <c r="AR23" s="480" t="str" cm="1">
        <f t="array" ref="AR23">IFERROR(INDEX(計算書!X$7:X$31, SMALL(IF(計算書!X$7:X$31&lt;&gt;"", ROW(計算書!X$7:X$31)-MIN(ROW(計算書!X$7:X$31))+1, ""), ROW(A2))), "")</f>
        <v/>
      </c>
      <c r="AS23" s="480"/>
      <c r="AT23" s="480"/>
      <c r="AU23" s="480"/>
      <c r="AV23" s="480"/>
      <c r="AZ23" s="198"/>
    </row>
    <row r="24" spans="1:52" s="176" customFormat="1" ht="30" customHeight="1">
      <c r="C24" s="477" t="str" cm="1">
        <f t="array" ref="C24">IFERROR(INDEX(計算書!U$7:U$31, SMALL(IF((計算書!U$7:U$31&lt;&gt;"")*(計算書!U$7:U$31&lt;&gt;0), ROW(計算書!U$7:U$31)-MIN(ROW(計算書!U$7:U$31))+1, ""), ROW(A3))), "")</f>
        <v/>
      </c>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8" t="str" cm="1">
        <f t="array" ref="AH24">IFERROR(INDEX(計算書!V$7:V$31, SMALL(IF(計算書!V$7:V$31&lt;&gt;"", ROW(計算書!V$7:V$31)-MIN(ROW(計算書!V$7:V$31))+1, ""), ROW(A3))), "")</f>
        <v/>
      </c>
      <c r="AI24" s="478"/>
      <c r="AJ24" s="478"/>
      <c r="AK24" s="478"/>
      <c r="AL24" s="478"/>
      <c r="AM24" s="479" t="str" cm="1">
        <f t="array" ref="AM24">IFERROR(INDEX(計算書!W$7:W$31, SMALL(IF(計算書!W$7:W$31&lt;&gt;"", ROW(計算書!W$7:W$31)-MIN(ROW(計算書!W$7:W$31))+1, ""), ROW(A3))), "")</f>
        <v/>
      </c>
      <c r="AN24" s="479"/>
      <c r="AO24" s="479"/>
      <c r="AP24" s="479"/>
      <c r="AQ24" s="479"/>
      <c r="AR24" s="480" t="str" cm="1">
        <f t="array" ref="AR24">IFERROR(INDEX(計算書!X$7:X$31, SMALL(IF(計算書!X$7:X$31&lt;&gt;"", ROW(計算書!X$7:X$31)-MIN(ROW(計算書!X$7:X$31))+1, ""), ROW(A3))), "")</f>
        <v/>
      </c>
      <c r="AS24" s="480"/>
      <c r="AT24" s="480"/>
      <c r="AU24" s="480"/>
      <c r="AV24" s="480"/>
      <c r="AZ24" s="198"/>
    </row>
    <row r="25" spans="1:52" s="176" customFormat="1" ht="30" customHeight="1">
      <c r="C25" s="477" t="str" cm="1">
        <f t="array" ref="C25">IFERROR(INDEX(計算書!U$7:U$31, SMALL(IF((計算書!U$7:U$31&lt;&gt;"")*(計算書!U$7:U$31&lt;&gt;0), ROW(計算書!U$7:U$31)-MIN(ROW(計算書!U$7:U$31))+1, ""), ROW(A4))), "")</f>
        <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8" t="str" cm="1">
        <f t="array" ref="AH25">IFERROR(INDEX(計算書!V$7:V$31, SMALL(IF(計算書!V$7:V$31&lt;&gt;"", ROW(計算書!V$7:V$31)-MIN(ROW(計算書!V$7:V$31))+1, ""), ROW(A4))), "")</f>
        <v/>
      </c>
      <c r="AI25" s="478"/>
      <c r="AJ25" s="478"/>
      <c r="AK25" s="478"/>
      <c r="AL25" s="478"/>
      <c r="AM25" s="479" t="str" cm="1">
        <f t="array" ref="AM25">IFERROR(INDEX(計算書!W$7:W$31, SMALL(IF(計算書!W$7:W$31&lt;&gt;"", ROW(計算書!W$7:W$31)-MIN(ROW(計算書!W$7:W$31))+1, ""), ROW(A4))), "")</f>
        <v/>
      </c>
      <c r="AN25" s="479"/>
      <c r="AO25" s="479"/>
      <c r="AP25" s="479"/>
      <c r="AQ25" s="479"/>
      <c r="AR25" s="480" t="str" cm="1">
        <f t="array" ref="AR25">IFERROR(INDEX(計算書!X$7:X$31, SMALL(IF(計算書!X$7:X$31&lt;&gt;"", ROW(計算書!X$7:X$31)-MIN(ROW(計算書!X$7:X$31))+1, ""), ROW(A4))), "")</f>
        <v/>
      </c>
      <c r="AS25" s="480"/>
      <c r="AT25" s="480"/>
      <c r="AU25" s="480"/>
      <c r="AV25" s="480"/>
      <c r="AZ25" s="198"/>
    </row>
    <row r="26" spans="1:52" s="176" customFormat="1" ht="30" customHeight="1">
      <c r="C26" s="477" t="str" cm="1">
        <f t="array" ref="C26">IFERROR(INDEX(計算書!U$7:U$31, SMALL(IF((計算書!U$7:U$31&lt;&gt;"")*(計算書!U$7:U$31&lt;&gt;0), ROW(計算書!U$7:U$31)-MIN(ROW(計算書!U$7:U$31))+1, ""), ROW(A5))), "")</f>
        <v/>
      </c>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8" t="str" cm="1">
        <f t="array" ref="AH26">IFERROR(INDEX(計算書!V$7:V$31, SMALL(IF(計算書!V$7:V$31&lt;&gt;"", ROW(計算書!V$7:V$31)-MIN(ROW(計算書!V$7:V$31))+1, ""), ROW(A5))), "")</f>
        <v/>
      </c>
      <c r="AI26" s="478"/>
      <c r="AJ26" s="478"/>
      <c r="AK26" s="478"/>
      <c r="AL26" s="478"/>
      <c r="AM26" s="479" t="str" cm="1">
        <f t="array" ref="AM26">IFERROR(INDEX(計算書!W$7:W$31, SMALL(IF(計算書!W$7:W$31&lt;&gt;"", ROW(計算書!W$7:W$31)-MIN(ROW(計算書!W$7:W$31))+1, ""), ROW(A5))), "")</f>
        <v/>
      </c>
      <c r="AN26" s="479"/>
      <c r="AO26" s="479"/>
      <c r="AP26" s="479"/>
      <c r="AQ26" s="479"/>
      <c r="AR26" s="480" t="str" cm="1">
        <f t="array" ref="AR26">IFERROR(INDEX(計算書!X$7:X$31, SMALL(IF(計算書!X$7:X$31&lt;&gt;"", ROW(計算書!X$7:X$31)-MIN(ROW(計算書!X$7:X$31))+1, ""), ROW(A5))), "")</f>
        <v/>
      </c>
      <c r="AS26" s="480"/>
      <c r="AT26" s="480"/>
      <c r="AU26" s="480"/>
      <c r="AV26" s="480"/>
      <c r="AZ26" s="198"/>
    </row>
    <row r="27" spans="1:52" s="176" customFormat="1" ht="30" customHeight="1">
      <c r="C27" s="477" t="str" cm="1">
        <f t="array" ref="C27">IFERROR(INDEX(計算書!U$7:U$31, SMALL(IF((計算書!U$7:U$31&lt;&gt;"")*(計算書!U$7:U$31&lt;&gt;0), ROW(計算書!U$7:U$31)-MIN(ROW(計算書!U$7:U$31))+1, ""), ROW(A6))), "")</f>
        <v/>
      </c>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8" t="str" cm="1">
        <f t="array" ref="AH27">IFERROR(INDEX(計算書!V$7:V$31, SMALL(IF(計算書!V$7:V$31&lt;&gt;"", ROW(計算書!V$7:V$31)-MIN(ROW(計算書!V$7:V$31))+1, ""), ROW(A6))), "")</f>
        <v/>
      </c>
      <c r="AI27" s="478"/>
      <c r="AJ27" s="478"/>
      <c r="AK27" s="478"/>
      <c r="AL27" s="478"/>
      <c r="AM27" s="479" t="str" cm="1">
        <f t="array" ref="AM27">IFERROR(INDEX(計算書!W$7:W$31, SMALL(IF(計算書!W$7:W$31&lt;&gt;"", ROW(計算書!W$7:W$31)-MIN(ROW(計算書!W$7:W$31))+1, ""), ROW(A6))), "")</f>
        <v/>
      </c>
      <c r="AN27" s="479"/>
      <c r="AO27" s="479"/>
      <c r="AP27" s="479"/>
      <c r="AQ27" s="479"/>
      <c r="AR27" s="480" t="str" cm="1">
        <f t="array" ref="AR27">IFERROR(INDEX(計算書!X$7:X$31, SMALL(IF(計算書!X$7:X$31&lt;&gt;"", ROW(計算書!X$7:X$31)-MIN(ROW(計算書!X$7:X$31))+1, ""), ROW(A6))), "")</f>
        <v/>
      </c>
      <c r="AS27" s="480"/>
      <c r="AT27" s="480"/>
      <c r="AU27" s="480"/>
      <c r="AV27" s="480"/>
      <c r="AZ27" s="198"/>
    </row>
    <row r="28" spans="1:52" s="176" customFormat="1" ht="30" customHeight="1">
      <c r="C28" s="477" t="str" cm="1">
        <f t="array" ref="C28">IFERROR(INDEX(計算書!U$7:U$31, SMALL(IF((計算書!U$7:U$31&lt;&gt;"")*(計算書!U$7:U$31&lt;&gt;0), ROW(計算書!U$7:U$31)-MIN(ROW(計算書!U$7:U$31))+1, ""), ROW(A7))), "")</f>
        <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8" t="str" cm="1">
        <f t="array" ref="AH28">IFERROR(INDEX(計算書!V$7:V$31, SMALL(IF(計算書!V$7:V$31&lt;&gt;"", ROW(計算書!V$7:V$31)-MIN(ROW(計算書!V$7:V$31))+1, ""), ROW(A7))), "")</f>
        <v/>
      </c>
      <c r="AI28" s="478"/>
      <c r="AJ28" s="478"/>
      <c r="AK28" s="478"/>
      <c r="AL28" s="478"/>
      <c r="AM28" s="479" t="str" cm="1">
        <f t="array" ref="AM28">IFERROR(INDEX(計算書!W$7:W$31, SMALL(IF(計算書!W$7:W$31&lt;&gt;"", ROW(計算書!W$7:W$31)-MIN(ROW(計算書!W$7:W$31))+1, ""), ROW(A7))), "")</f>
        <v/>
      </c>
      <c r="AN28" s="479"/>
      <c r="AO28" s="479"/>
      <c r="AP28" s="479"/>
      <c r="AQ28" s="479"/>
      <c r="AR28" s="480" t="str" cm="1">
        <f t="array" ref="AR28">IFERROR(INDEX(計算書!X$7:X$31, SMALL(IF(計算書!X$7:X$31&lt;&gt;"", ROW(計算書!X$7:X$31)-MIN(ROW(計算書!X$7:X$31))+1, ""), ROW(A7))), "")</f>
        <v/>
      </c>
      <c r="AS28" s="480"/>
      <c r="AT28" s="480"/>
      <c r="AU28" s="480"/>
      <c r="AV28" s="480"/>
      <c r="AZ28" s="198"/>
    </row>
    <row r="29" spans="1:52" s="176" customFormat="1" ht="30" customHeight="1">
      <c r="C29" s="477" t="str" cm="1">
        <f t="array" ref="C29">IFERROR(INDEX(計算書!U$7:U$31, SMALL(IF((計算書!U$7:U$31&lt;&gt;"")*(計算書!U$7:U$31&lt;&gt;0), ROW(計算書!U$7:U$31)-MIN(ROW(計算書!U$7:U$31))+1, ""), ROW(A8))), "")</f>
        <v/>
      </c>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8" t="str" cm="1">
        <f t="array" ref="AH29">IFERROR(INDEX(計算書!V$7:V$31, SMALL(IF(計算書!V$7:V$31&lt;&gt;"", ROW(計算書!V$7:V$31)-MIN(ROW(計算書!V$7:V$31))+1, ""), ROW(A8))), "")</f>
        <v/>
      </c>
      <c r="AI29" s="478"/>
      <c r="AJ29" s="478"/>
      <c r="AK29" s="478"/>
      <c r="AL29" s="478"/>
      <c r="AM29" s="479" t="str" cm="1">
        <f t="array" ref="AM29">IFERROR(INDEX(計算書!W$7:W$31, SMALL(IF(計算書!W$7:W$31&lt;&gt;"", ROW(計算書!W$7:W$31)-MIN(ROW(計算書!W$7:W$31))+1, ""), ROW(A8))), "")</f>
        <v/>
      </c>
      <c r="AN29" s="479"/>
      <c r="AO29" s="479"/>
      <c r="AP29" s="479"/>
      <c r="AQ29" s="479"/>
      <c r="AR29" s="480" t="str" cm="1">
        <f t="array" ref="AR29">IFERROR(INDEX(計算書!X$7:X$31, SMALL(IF(計算書!X$7:X$31&lt;&gt;"", ROW(計算書!X$7:X$31)-MIN(ROW(計算書!X$7:X$31))+1, ""), ROW(A8))), "")</f>
        <v/>
      </c>
      <c r="AS29" s="480"/>
      <c r="AT29" s="480"/>
      <c r="AU29" s="480"/>
      <c r="AV29" s="480"/>
      <c r="AZ29" s="198"/>
    </row>
    <row r="30" spans="1:52" s="176" customFormat="1" ht="30" customHeight="1">
      <c r="C30" s="477" t="str" cm="1">
        <f t="array" ref="C30">IFERROR(INDEX(計算書!U$7:U$31, SMALL(IF((計算書!U$7:U$31&lt;&gt;"")*(計算書!U$7:U$31&lt;&gt;0), ROW(計算書!U$7:U$31)-MIN(ROW(計算書!U$7:U$31))+1, ""), ROW(A9))), "")</f>
        <v/>
      </c>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8" t="str" cm="1">
        <f t="array" ref="AH30">IFERROR(INDEX(計算書!V$7:V$31, SMALL(IF(計算書!V$7:V$31&lt;&gt;"", ROW(計算書!V$7:V$31)-MIN(ROW(計算書!V$7:V$31))+1, ""), ROW(A9))), "")</f>
        <v/>
      </c>
      <c r="AI30" s="478"/>
      <c r="AJ30" s="478"/>
      <c r="AK30" s="478"/>
      <c r="AL30" s="478"/>
      <c r="AM30" s="479" t="str" cm="1">
        <f t="array" ref="AM30">IFERROR(INDEX(計算書!W$7:W$31, SMALL(IF(計算書!W$7:W$31&lt;&gt;"", ROW(計算書!W$7:W$31)-MIN(ROW(計算書!W$7:W$31))+1, ""), ROW(A9))), "")</f>
        <v/>
      </c>
      <c r="AN30" s="479"/>
      <c r="AO30" s="479"/>
      <c r="AP30" s="479"/>
      <c r="AQ30" s="479"/>
      <c r="AR30" s="480" t="str" cm="1">
        <f t="array" ref="AR30">IFERROR(INDEX(計算書!X$7:X$31, SMALL(IF(計算書!X$7:X$31&lt;&gt;"", ROW(計算書!X$7:X$31)-MIN(ROW(計算書!X$7:X$31))+1, ""), ROW(A9))), "")</f>
        <v/>
      </c>
      <c r="AS30" s="480"/>
      <c r="AT30" s="480"/>
      <c r="AU30" s="480"/>
      <c r="AV30" s="480"/>
      <c r="AZ30" s="198"/>
    </row>
    <row r="31" spans="1:52" s="176" customFormat="1" ht="30" customHeight="1">
      <c r="C31" s="477" t="str" cm="1">
        <f t="array" ref="C31">IFERROR(INDEX(計算書!U$7:U$31, SMALL(IF((計算書!U$7:U$31&lt;&gt;"")*(計算書!U$7:U$31&lt;&gt;0), ROW(計算書!U$7:U$31)-MIN(ROW(計算書!U$7:U$31))+1, ""), ROW(A10))), "")</f>
        <v/>
      </c>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8" t="str" cm="1">
        <f t="array" ref="AH31">IFERROR(INDEX(計算書!V$7:V$31, SMALL(IF(計算書!V$7:V$31&lt;&gt;"", ROW(計算書!V$7:V$31)-MIN(ROW(計算書!V$7:V$31))+1, ""), ROW(A10))), "")</f>
        <v/>
      </c>
      <c r="AI31" s="478"/>
      <c r="AJ31" s="478"/>
      <c r="AK31" s="478"/>
      <c r="AL31" s="478"/>
      <c r="AM31" s="479" t="str" cm="1">
        <f t="array" ref="AM31">IFERROR(INDEX(計算書!W$7:W$31, SMALL(IF(計算書!W$7:W$31&lt;&gt;"", ROW(計算書!W$7:W$31)-MIN(ROW(計算書!W$7:W$31))+1, ""), ROW(A10))), "")</f>
        <v/>
      </c>
      <c r="AN31" s="479"/>
      <c r="AO31" s="479"/>
      <c r="AP31" s="479"/>
      <c r="AQ31" s="479"/>
      <c r="AR31" s="480" t="str" cm="1">
        <f t="array" ref="AR31">IFERROR(INDEX(計算書!X$7:X$31, SMALL(IF(計算書!X$7:X$31&lt;&gt;"", ROW(計算書!X$7:X$31)-MIN(ROW(計算書!X$7:X$31))+1, ""), ROW(A10))), "")</f>
        <v/>
      </c>
      <c r="AS31" s="480"/>
      <c r="AT31" s="480"/>
      <c r="AU31" s="480"/>
      <c r="AV31" s="480"/>
      <c r="AZ31" s="198"/>
    </row>
    <row r="32" spans="1:52" s="176" customFormat="1" ht="30" customHeight="1">
      <c r="C32" s="477" t="str" cm="1">
        <f t="array" ref="C32">IFERROR(INDEX(計算書!U$7:U$31, SMALL(IF((計算書!U$7:U$31&lt;&gt;"")*(計算書!U$7:U$31&lt;&gt;0), ROW(計算書!U$7:U$31)-MIN(ROW(計算書!U$7:U$31))+1, ""), ROW(A11))), "")</f>
        <v/>
      </c>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8" t="str" cm="1">
        <f t="array" ref="AH32">IFERROR(INDEX(計算書!V$7:V$31, SMALL(IF(計算書!V$7:V$31&lt;&gt;"", ROW(計算書!V$7:V$31)-MIN(ROW(計算書!V$7:V$31))+1, ""), ROW(A11))), "")</f>
        <v/>
      </c>
      <c r="AI32" s="478"/>
      <c r="AJ32" s="478"/>
      <c r="AK32" s="478"/>
      <c r="AL32" s="478"/>
      <c r="AM32" s="479" t="str" cm="1">
        <f t="array" ref="AM32">IFERROR(INDEX(計算書!W$7:W$31, SMALL(IF(計算書!W$7:W$31&lt;&gt;"", ROW(計算書!W$7:W$31)-MIN(ROW(計算書!W$7:W$31))+1, ""), ROW(A11))), "")</f>
        <v/>
      </c>
      <c r="AN32" s="479"/>
      <c r="AO32" s="479"/>
      <c r="AP32" s="479"/>
      <c r="AQ32" s="479"/>
      <c r="AR32" s="480" t="str" cm="1">
        <f t="array" ref="AR32">IFERROR(INDEX(計算書!X$7:X$31, SMALL(IF(計算書!X$7:X$31&lt;&gt;"", ROW(計算書!X$7:X$31)-MIN(ROW(計算書!X$7:X$31))+1, ""), ROW(A11))), "")</f>
        <v/>
      </c>
      <c r="AS32" s="480"/>
      <c r="AT32" s="480"/>
      <c r="AU32" s="480"/>
      <c r="AV32" s="480"/>
      <c r="AZ32" s="198"/>
    </row>
    <row r="33" spans="3:97" s="176" customFormat="1" ht="18" customHeight="1">
      <c r="N33" s="199"/>
      <c r="AB33" s="200"/>
      <c r="AH33" s="499" t="s">
        <v>2</v>
      </c>
      <c r="AI33" s="499"/>
      <c r="AJ33" s="499"/>
      <c r="AK33" s="499"/>
      <c r="AL33" s="499"/>
      <c r="AM33" s="499"/>
      <c r="AN33" s="499"/>
      <c r="AO33" s="499"/>
      <c r="AP33" s="499"/>
      <c r="AQ33" s="499"/>
      <c r="AR33" s="496">
        <f>AR35-AR34</f>
        <v>0</v>
      </c>
      <c r="AS33" s="515"/>
      <c r="AT33" s="515"/>
      <c r="AU33" s="515"/>
      <c r="AV33" s="515"/>
      <c r="AZ33" s="201"/>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3:97" s="176" customFormat="1" ht="18" customHeight="1">
      <c r="N34" s="205"/>
      <c r="AH34" s="499" t="s">
        <v>1</v>
      </c>
      <c r="AI34" s="499"/>
      <c r="AJ34" s="499"/>
      <c r="AK34" s="499"/>
      <c r="AL34" s="499"/>
      <c r="AM34" s="499"/>
      <c r="AN34" s="499"/>
      <c r="AO34" s="499"/>
      <c r="AP34" s="499"/>
      <c r="AQ34" s="499"/>
      <c r="AR34" s="496">
        <f>ROUND(AR35-(AR35/(1+0.1)),0)</f>
        <v>0</v>
      </c>
      <c r="AS34" s="496"/>
      <c r="AT34" s="496"/>
      <c r="AU34" s="496"/>
      <c r="AV34" s="496"/>
      <c r="AZ34" s="201" t="s">
        <v>119</v>
      </c>
      <c r="BA34" s="497"/>
      <c r="BB34" s="497"/>
      <c r="BC34" s="497"/>
      <c r="BD34" s="497"/>
      <c r="BE34" s="497"/>
      <c r="BF34" s="497"/>
      <c r="BG34" s="497"/>
      <c r="BH34" s="497"/>
      <c r="BI34" s="497"/>
      <c r="BJ34" s="497"/>
      <c r="BK34" s="497"/>
      <c r="BL34" s="497"/>
      <c r="BM34" s="497"/>
      <c r="BN34" s="497"/>
      <c r="BO34" s="497"/>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3:97" s="176" customFormat="1" ht="18" customHeight="1">
      <c r="N35" s="205"/>
      <c r="AH35" s="499" t="s">
        <v>86</v>
      </c>
      <c r="AI35" s="499"/>
      <c r="AJ35" s="499"/>
      <c r="AK35" s="499"/>
      <c r="AL35" s="499"/>
      <c r="AM35" s="499"/>
      <c r="AN35" s="499"/>
      <c r="AO35" s="499"/>
      <c r="AP35" s="499"/>
      <c r="AQ35" s="499"/>
      <c r="AR35" s="496">
        <f>SUM(AR22:AV32)</f>
        <v>0</v>
      </c>
      <c r="AS35" s="496"/>
      <c r="AT35" s="496"/>
      <c r="AU35" s="496"/>
      <c r="AV35" s="496"/>
      <c r="AZ35" s="201"/>
      <c r="BA35" s="497"/>
      <c r="BB35" s="497"/>
      <c r="BC35" s="497"/>
      <c r="BD35" s="497"/>
      <c r="BE35" s="497"/>
      <c r="BF35" s="497"/>
      <c r="BG35" s="497"/>
      <c r="BH35" s="497"/>
      <c r="BI35" s="497"/>
      <c r="BJ35" s="497"/>
      <c r="BK35" s="497"/>
      <c r="BL35" s="497"/>
      <c r="BM35" s="497"/>
      <c r="BN35" s="497"/>
      <c r="BO35" s="497"/>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3: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505"/>
      <c r="BA36" s="505"/>
      <c r="BB36" s="505"/>
      <c r="BC36" s="505"/>
      <c r="BD36" s="505"/>
      <c r="BE36" s="505"/>
      <c r="BF36" s="505"/>
      <c r="BG36" s="505"/>
      <c r="BH36" s="505"/>
      <c r="BI36" s="505"/>
      <c r="BJ36" s="505"/>
      <c r="BK36" s="505"/>
      <c r="BL36" s="505"/>
      <c r="BM36" s="505"/>
      <c r="BN36" s="505"/>
      <c r="BO36" s="505"/>
      <c r="BP36" s="505"/>
      <c r="BQ36" s="505"/>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3:97" ht="30" customHeight="1" thickBot="1">
      <c r="H37" s="504" t="s">
        <v>71</v>
      </c>
      <c r="I37" s="504"/>
      <c r="J37" s="504"/>
      <c r="K37" s="504"/>
      <c r="L37" s="504"/>
      <c r="M37" s="504"/>
      <c r="N37" s="504"/>
      <c r="O37" s="506">
        <f t="shared" ref="O37" si="0">$AR$35</f>
        <v>0</v>
      </c>
      <c r="P37" s="506"/>
      <c r="Q37" s="506"/>
      <c r="R37" s="506"/>
      <c r="S37" s="506"/>
      <c r="T37" s="506"/>
      <c r="U37" s="506"/>
      <c r="V37" s="506"/>
      <c r="W37" s="506"/>
      <c r="X37" s="506"/>
      <c r="Y37" s="506"/>
      <c r="Z37" s="506"/>
      <c r="AA37" s="506"/>
      <c r="AB37" s="506"/>
      <c r="AC37" s="506"/>
      <c r="AD37" s="506"/>
      <c r="AE37" s="506"/>
      <c r="AF37" s="506"/>
      <c r="AG37" s="506"/>
      <c r="AH37" s="506"/>
      <c r="AI37" s="506"/>
      <c r="AJ37" s="506"/>
      <c r="AK37" s="208" t="s">
        <v>72</v>
      </c>
      <c r="AL37" s="209"/>
      <c r="AM37" s="176"/>
      <c r="AN37" s="176"/>
      <c r="AO37" s="176"/>
      <c r="AP37" s="176"/>
      <c r="AZ37" s="505"/>
      <c r="BA37" s="505"/>
      <c r="BB37" s="505"/>
      <c r="BC37" s="505"/>
      <c r="BD37" s="505"/>
      <c r="BE37" s="505"/>
      <c r="BF37" s="505"/>
      <c r="BG37" s="505"/>
      <c r="BH37" s="505"/>
      <c r="BI37" s="505"/>
      <c r="BJ37" s="505"/>
      <c r="BK37" s="505"/>
      <c r="BL37" s="505"/>
      <c r="BM37" s="505"/>
      <c r="BN37" s="505"/>
      <c r="BO37" s="505"/>
      <c r="BP37" s="505"/>
      <c r="BQ37" s="505"/>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3:97" ht="18" customHeight="1">
      <c r="H38" s="176"/>
      <c r="I38" s="176"/>
      <c r="J38" s="176"/>
      <c r="K38" s="176"/>
      <c r="L38" s="176"/>
      <c r="M38" s="176"/>
      <c r="N38" s="176"/>
      <c r="O38" s="498"/>
      <c r="P38" s="498"/>
      <c r="Q38" s="498"/>
      <c r="R38" s="498"/>
      <c r="S38" s="498"/>
      <c r="T38" s="498"/>
      <c r="U38" s="498"/>
      <c r="V38" s="498"/>
      <c r="W38" s="498"/>
      <c r="X38" s="498"/>
      <c r="Y38" s="498"/>
      <c r="Z38" s="498"/>
      <c r="AA38" s="498"/>
      <c r="AB38" s="498"/>
      <c r="AC38" s="498"/>
      <c r="AD38" s="498"/>
      <c r="AE38" s="498"/>
      <c r="AF38" s="507"/>
      <c r="AG38" s="507"/>
      <c r="AH38" s="507"/>
      <c r="AI38" s="507"/>
      <c r="AJ38" s="210"/>
      <c r="AZ38" s="191"/>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79"/>
      <c r="CL38" s="179"/>
      <c r="CM38" s="179"/>
      <c r="CN38" s="184"/>
      <c r="CO38" s="184"/>
      <c r="CP38" s="184"/>
      <c r="CQ38" s="184"/>
      <c r="CR38" s="184"/>
      <c r="CS38" s="184"/>
    </row>
    <row r="39" spans="3:97" ht="18" customHeight="1">
      <c r="H39" s="176"/>
      <c r="I39" s="176"/>
      <c r="J39" s="176"/>
      <c r="K39" s="176"/>
      <c r="L39" s="176"/>
      <c r="M39" s="176"/>
      <c r="N39" s="176"/>
      <c r="O39" s="484"/>
      <c r="P39" s="484"/>
      <c r="Q39" s="484"/>
      <c r="R39" s="484"/>
      <c r="S39" s="484"/>
      <c r="T39" s="484"/>
      <c r="U39" s="484"/>
      <c r="V39" s="484"/>
      <c r="W39" s="484"/>
      <c r="X39" s="484"/>
      <c r="Y39" s="484"/>
      <c r="Z39" s="484"/>
      <c r="AA39" s="484"/>
      <c r="AB39" s="484"/>
      <c r="AC39" s="484"/>
      <c r="AD39" s="484"/>
      <c r="AE39" s="484"/>
      <c r="AF39" s="500"/>
      <c r="AG39" s="500"/>
      <c r="AH39" s="500"/>
      <c r="AI39" s="500"/>
      <c r="AJ39" s="211"/>
      <c r="AZ39" s="212"/>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4"/>
      <c r="CL39" s="215"/>
      <c r="CM39" s="215"/>
      <c r="CN39" s="215"/>
      <c r="CO39" s="215"/>
      <c r="CP39" s="215"/>
      <c r="CQ39" s="215"/>
      <c r="CR39" s="215"/>
      <c r="CS39" s="215"/>
    </row>
    <row r="40" spans="3:97" s="176" customFormat="1" ht="18" customHeight="1">
      <c r="C40" s="190" t="s">
        <v>83</v>
      </c>
      <c r="AD40" s="200"/>
      <c r="AJ40" s="200"/>
      <c r="AL40" s="200"/>
      <c r="AM40" s="216"/>
      <c r="AZ40" s="198"/>
      <c r="BF40" s="205"/>
      <c r="BK40" s="216"/>
    </row>
    <row r="41" spans="3:97" s="176" customFormat="1" ht="18" customHeight="1">
      <c r="C41" s="190" t="s">
        <v>64</v>
      </c>
      <c r="AA41" s="190" t="s">
        <v>73</v>
      </c>
      <c r="AZ41" s="217"/>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row>
    <row r="42" spans="3:97" s="176" customFormat="1" ht="18" customHeight="1">
      <c r="C42" s="190"/>
      <c r="AA42" s="190"/>
      <c r="AZ42" s="219"/>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row>
    <row r="43" spans="3:97" s="176" customFormat="1" ht="51" customHeight="1">
      <c r="C43" s="512" t="s">
        <v>179</v>
      </c>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220"/>
      <c r="AZ43" s="201"/>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3"/>
      <c r="CL43" s="203"/>
      <c r="CM43" s="203"/>
      <c r="CN43" s="204"/>
      <c r="CO43" s="204"/>
      <c r="CP43" s="204"/>
      <c r="CQ43" s="204"/>
      <c r="CR43" s="204"/>
      <c r="CS43" s="204"/>
    </row>
    <row r="44" spans="3:97" s="176" customFormat="1" ht="18" customHeight="1">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Z44" s="201"/>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3"/>
      <c r="CL44" s="203"/>
      <c r="CM44" s="203"/>
      <c r="CN44" s="204"/>
      <c r="CO44" s="204"/>
      <c r="CP44" s="204"/>
      <c r="CQ44" s="204"/>
      <c r="CR44" s="204"/>
      <c r="CS44" s="204"/>
    </row>
    <row r="45" spans="3:97" s="176" customFormat="1" ht="18" customHeight="1">
      <c r="C45" s="514" t="s">
        <v>85</v>
      </c>
      <c r="D45" s="514"/>
      <c r="E45" s="514"/>
      <c r="F45" s="514"/>
      <c r="G45" s="514"/>
      <c r="H45" s="514"/>
      <c r="I45" s="514"/>
      <c r="J45" s="514"/>
      <c r="K45" s="514"/>
      <c r="L45" s="514"/>
      <c r="M45" s="501">
        <f>AP1</f>
        <v>0</v>
      </c>
      <c r="N45" s="502"/>
      <c r="O45" s="502"/>
      <c r="P45" s="502"/>
      <c r="Q45" s="502"/>
      <c r="R45" s="502"/>
      <c r="S45" s="503" t="s">
        <v>84</v>
      </c>
      <c r="T45" s="503"/>
      <c r="U45" s="503"/>
      <c r="V45" s="503"/>
      <c r="W45" s="503"/>
      <c r="X45" s="503"/>
      <c r="Y45" s="503"/>
      <c r="Z45" s="503"/>
      <c r="AA45" s="503"/>
      <c r="AB45" s="503"/>
      <c r="AC45" s="503"/>
      <c r="AD45" s="503"/>
      <c r="AE45" s="503"/>
      <c r="AF45" s="503"/>
      <c r="AG45" s="503"/>
      <c r="AH45" s="503"/>
      <c r="AI45" s="509">
        <f>AP1</f>
        <v>0</v>
      </c>
      <c r="AJ45" s="510"/>
      <c r="AK45" s="510"/>
      <c r="AL45" s="511" t="s">
        <v>129</v>
      </c>
      <c r="AM45" s="511"/>
      <c r="AN45" s="511"/>
      <c r="AO45" s="511"/>
      <c r="AP45" s="511"/>
      <c r="AQ45" s="511"/>
      <c r="AR45" s="511"/>
      <c r="AS45" s="511"/>
      <c r="AT45" s="511"/>
      <c r="AU45" s="511"/>
      <c r="AV45" s="511"/>
      <c r="AW45" s="220"/>
      <c r="AZ45" s="201"/>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3"/>
      <c r="CL45" s="203"/>
      <c r="CM45" s="203"/>
      <c r="CN45" s="204"/>
      <c r="CO45" s="204"/>
      <c r="CP45" s="204"/>
      <c r="CQ45" s="204"/>
      <c r="CR45" s="204"/>
      <c r="CS45" s="204"/>
    </row>
    <row r="46" spans="3:97" s="176" customFormat="1" ht="18" customHeight="1">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Z46" s="201"/>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3"/>
      <c r="CL46" s="203"/>
      <c r="CM46" s="203"/>
      <c r="CN46" s="204"/>
      <c r="CO46" s="204"/>
      <c r="CP46" s="204"/>
      <c r="CQ46" s="204"/>
      <c r="CR46" s="204"/>
      <c r="CS46" s="204"/>
    </row>
    <row r="47" spans="3:97" s="176" customFormat="1" ht="18" customHeight="1">
      <c r="C47" s="176" t="s">
        <v>74</v>
      </c>
      <c r="G47" s="205"/>
      <c r="AB47" s="200"/>
      <c r="AH47" s="200"/>
      <c r="AJ47" s="200"/>
      <c r="AZ47" s="201"/>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3"/>
      <c r="CL47" s="203"/>
      <c r="CM47" s="203"/>
      <c r="CN47" s="204"/>
      <c r="CO47" s="204"/>
      <c r="CP47" s="204"/>
      <c r="CQ47" s="204"/>
      <c r="CR47" s="204"/>
      <c r="CS47" s="204"/>
    </row>
    <row r="48" spans="3:97" ht="18" customHeight="1">
      <c r="N48" s="205"/>
      <c r="O48" s="176"/>
      <c r="P48" s="176"/>
      <c r="Q48" s="176"/>
      <c r="R48" s="176"/>
      <c r="S48" s="176"/>
      <c r="T48" s="176"/>
      <c r="U48" s="176"/>
      <c r="V48" s="176"/>
      <c r="W48" s="176"/>
      <c r="X48" s="176"/>
      <c r="Y48" s="176"/>
      <c r="Z48" s="176"/>
      <c r="AA48" s="176"/>
      <c r="AB48" s="200"/>
      <c r="AH48" s="200"/>
      <c r="AI48" s="176"/>
      <c r="AJ48" s="200"/>
      <c r="AK48" s="498"/>
      <c r="AL48" s="484"/>
      <c r="AM48" s="484"/>
      <c r="AN48" s="484"/>
      <c r="AO48" s="484"/>
      <c r="AP48" s="484"/>
      <c r="AQ48" s="484"/>
      <c r="AR48" s="484"/>
      <c r="AS48" s="484"/>
      <c r="BF48" s="221"/>
      <c r="BK48" s="221"/>
    </row>
    <row r="49" spans="58:63" ht="18" customHeight="1">
      <c r="BF49" s="221"/>
      <c r="BK49" s="221"/>
    </row>
    <row r="50" spans="58:63" ht="18" customHeight="1">
      <c r="BF50" s="221"/>
    </row>
    <row r="51" spans="58:63" ht="18" customHeight="1">
      <c r="BF51" s="221"/>
    </row>
    <row r="52" spans="58:63" ht="18" customHeight="1">
      <c r="BF52" s="221"/>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7gg7v9bgjibJpWEV2kUC0WkKWQw81d+BrW/XHXT+qMGBI+/bvYq1EwMjSffhY5ANecW2EER36PDxpCb3R92VkQ==" saltValue="DeZS3kbOzAR+cpSuLhfCCQ==" spinCount="100000" sheet="1" objects="1" scenarios="1"/>
  <mergeCells count="82">
    <mergeCell ref="C17:AL17"/>
    <mergeCell ref="A19:AX19"/>
    <mergeCell ref="C21:AG21"/>
    <mergeCell ref="AI45:AK45"/>
    <mergeCell ref="AL45:AV45"/>
    <mergeCell ref="C43:AV43"/>
    <mergeCell ref="C45:L45"/>
    <mergeCell ref="AH34:AQ34"/>
    <mergeCell ref="AH33:AQ33"/>
    <mergeCell ref="AR33:AV33"/>
    <mergeCell ref="C23:AG23"/>
    <mergeCell ref="AH23:AL23"/>
    <mergeCell ref="AM23:AQ23"/>
    <mergeCell ref="AR23:AV23"/>
    <mergeCell ref="C30:AG30"/>
    <mergeCell ref="AH30:AL30"/>
    <mergeCell ref="BA35:BO35"/>
    <mergeCell ref="AZ36:BQ36"/>
    <mergeCell ref="O37:AJ37"/>
    <mergeCell ref="AZ37:BQ37"/>
    <mergeCell ref="O38:AE38"/>
    <mergeCell ref="AF38:AI38"/>
    <mergeCell ref="AK48:AS48"/>
    <mergeCell ref="AH35:AQ35"/>
    <mergeCell ref="AR35:AV35"/>
    <mergeCell ref="O39:AE39"/>
    <mergeCell ref="AF39:AI39"/>
    <mergeCell ref="M45:R45"/>
    <mergeCell ref="S45:AH45"/>
    <mergeCell ref="H37:N37"/>
    <mergeCell ref="AR34:AV34"/>
    <mergeCell ref="BA34:BO34"/>
    <mergeCell ref="C32:AG32"/>
    <mergeCell ref="AH32:AL32"/>
    <mergeCell ref="AM32:AQ32"/>
    <mergeCell ref="AR32:AV32"/>
    <mergeCell ref="C31:AG31"/>
    <mergeCell ref="AH31:AL31"/>
    <mergeCell ref="AM31:AQ31"/>
    <mergeCell ref="AR31:AV31"/>
    <mergeCell ref="AR29:AV29"/>
    <mergeCell ref="AM30:AQ30"/>
    <mergeCell ref="AR30:AV30"/>
    <mergeCell ref="C29:AG29"/>
    <mergeCell ref="AH29:AL29"/>
    <mergeCell ref="AM29:AQ29"/>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C24:AG24"/>
    <mergeCell ref="AH24:AL24"/>
    <mergeCell ref="AM24:AQ24"/>
    <mergeCell ref="AR24:AV24"/>
    <mergeCell ref="C25:AG25"/>
    <mergeCell ref="AH25:AL25"/>
    <mergeCell ref="AM25:AQ25"/>
    <mergeCell ref="AR25:AV25"/>
    <mergeCell ref="C28:AG28"/>
    <mergeCell ref="AH28:AL28"/>
    <mergeCell ref="AM28:AQ28"/>
    <mergeCell ref="AR28:AV28"/>
    <mergeCell ref="C26:AG26"/>
    <mergeCell ref="AH26:AL26"/>
    <mergeCell ref="AM26:AQ26"/>
    <mergeCell ref="AR26:AV26"/>
    <mergeCell ref="C27:AG27"/>
    <mergeCell ref="AH27:AL27"/>
    <mergeCell ref="AM27:AQ27"/>
    <mergeCell ref="AR27:AV27"/>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zoomScale="90" zoomScaleNormal="90" zoomScaleSheetLayoutView="90" workbookViewId="0">
      <selection activeCell="J45" sqref="J4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481" t="s">
        <v>49</v>
      </c>
      <c r="AM1" s="481"/>
      <c r="AN1" s="481"/>
      <c r="AO1" s="481"/>
      <c r="AP1" s="482">
        <f>請求書!AP1</f>
        <v>0</v>
      </c>
      <c r="AQ1" s="483"/>
      <c r="AR1" s="483"/>
      <c r="AS1" s="483"/>
      <c r="AT1" s="483"/>
      <c r="AU1" s="483"/>
      <c r="AV1" s="483"/>
      <c r="AW1" s="483"/>
      <c r="AX1" s="483"/>
    </row>
    <row r="2" spans="1:97" ht="18" customHeight="1">
      <c r="AK2" s="223"/>
      <c r="AL2" s="493">
        <f ca="1">請求書!$AI$2</f>
        <v>45779</v>
      </c>
      <c r="AM2" s="493"/>
      <c r="AN2" s="493"/>
      <c r="AO2" s="493"/>
      <c r="AP2" s="493"/>
      <c r="AQ2" s="493"/>
      <c r="AR2" s="493"/>
      <c r="AS2" s="493"/>
      <c r="AT2" s="493"/>
      <c r="AU2" s="493"/>
      <c r="AV2" s="493"/>
      <c r="AW2" s="493"/>
      <c r="AX2" s="49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84"/>
      <c r="AS3" s="484"/>
      <c r="AT3" s="484"/>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485" t="s">
        <v>75</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Z5" s="178"/>
      <c r="BA5" s="178"/>
      <c r="BB5" s="178"/>
      <c r="BC5" s="178"/>
      <c r="BD5" s="178"/>
      <c r="BE5" s="178"/>
      <c r="BF5" s="178"/>
      <c r="BG5" s="178"/>
      <c r="BH5" s="178"/>
      <c r="BI5" s="178"/>
      <c r="BJ5" s="178"/>
      <c r="BK5" s="178"/>
      <c r="BL5" s="178"/>
      <c r="BM5" s="178"/>
      <c r="BN5" s="178"/>
      <c r="BO5" s="178"/>
      <c r="BP5" s="178"/>
      <c r="BQ5" s="178"/>
      <c r="BR5" s="178"/>
      <c r="BS5" s="178"/>
      <c r="BT5" s="178"/>
    </row>
    <row r="6" spans="1:97" s="185" customFormat="1" ht="18"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Z6" s="178"/>
      <c r="BA6" s="178"/>
      <c r="BB6" s="178"/>
      <c r="BC6" s="178"/>
      <c r="BD6" s="178"/>
      <c r="BE6" s="178"/>
      <c r="BF6" s="178"/>
      <c r="BG6" s="178"/>
      <c r="BH6" s="178"/>
      <c r="BI6" s="178"/>
      <c r="BJ6" s="178"/>
      <c r="BK6" s="178"/>
      <c r="BL6" s="178"/>
      <c r="BM6" s="178"/>
      <c r="BN6" s="178"/>
      <c r="BO6" s="178"/>
      <c r="BP6" s="178"/>
      <c r="BQ6" s="178"/>
      <c r="BR6" s="178"/>
      <c r="BS6" s="178"/>
      <c r="BT6" s="17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486">
        <f>請求書!$C$8</f>
        <v>0</v>
      </c>
      <c r="D8" s="486"/>
      <c r="E8" s="486"/>
      <c r="F8" s="486"/>
      <c r="G8" s="486"/>
      <c r="H8" s="486"/>
      <c r="I8" s="486"/>
      <c r="J8" s="486"/>
      <c r="K8" s="486"/>
      <c r="L8" s="486"/>
      <c r="M8" s="486"/>
      <c r="N8" s="486"/>
      <c r="O8" s="486"/>
      <c r="P8" s="486"/>
      <c r="Q8" s="486"/>
      <c r="R8" s="486"/>
      <c r="S8" s="486"/>
      <c r="T8" s="486"/>
      <c r="U8" s="486"/>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486"/>
      <c r="D9" s="486"/>
      <c r="E9" s="486"/>
      <c r="F9" s="486"/>
      <c r="G9" s="486"/>
      <c r="H9" s="486"/>
      <c r="I9" s="486"/>
      <c r="J9" s="486"/>
      <c r="K9" s="486"/>
      <c r="L9" s="486"/>
      <c r="M9" s="486"/>
      <c r="N9" s="486"/>
      <c r="O9" s="486"/>
      <c r="P9" s="486"/>
      <c r="Q9" s="486"/>
      <c r="R9" s="486"/>
      <c r="S9" s="486"/>
      <c r="T9" s="486"/>
      <c r="U9" s="486"/>
      <c r="V9" s="494" t="str">
        <f>請求書!$V$9</f>
        <v>御中</v>
      </c>
      <c r="W9" s="494"/>
      <c r="X9" s="49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487"/>
      <c r="D10" s="487"/>
      <c r="E10" s="487"/>
      <c r="F10" s="487"/>
      <c r="G10" s="487"/>
      <c r="H10" s="487"/>
      <c r="I10" s="487"/>
      <c r="J10" s="487"/>
      <c r="K10" s="487"/>
      <c r="L10" s="487"/>
      <c r="M10" s="487"/>
      <c r="N10" s="487"/>
      <c r="O10" s="487"/>
      <c r="P10" s="487"/>
      <c r="Q10" s="487"/>
      <c r="R10" s="487"/>
      <c r="S10" s="487"/>
      <c r="T10" s="487"/>
      <c r="U10" s="487"/>
      <c r="V10" s="495"/>
      <c r="W10" s="495"/>
      <c r="X10" s="49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488"/>
      <c r="AB12" s="489"/>
      <c r="AC12" s="489"/>
      <c r="AD12" s="489"/>
      <c r="AE12" s="489"/>
      <c r="AF12" s="489"/>
      <c r="AG12" s="489"/>
      <c r="AH12" s="489"/>
      <c r="AI12" s="489"/>
      <c r="AJ12" s="489"/>
      <c r="AK12" s="489"/>
      <c r="AL12" s="489"/>
      <c r="AM12" s="489"/>
      <c r="AN12" s="489"/>
      <c r="AO12" s="489"/>
      <c r="AP12" s="489"/>
      <c r="AQ12" s="489"/>
      <c r="AR12" s="489"/>
      <c r="AS12" s="489"/>
      <c r="AT12" s="489"/>
      <c r="AU12" s="489"/>
      <c r="AV12" s="489"/>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490"/>
      <c r="AB13" s="491"/>
      <c r="AC13" s="491"/>
      <c r="AD13" s="491"/>
      <c r="AE13" s="491"/>
      <c r="AF13" s="491"/>
      <c r="AG13" s="491"/>
      <c r="AH13" s="491"/>
      <c r="AI13" s="491"/>
      <c r="AJ13" s="491"/>
      <c r="AK13" s="491"/>
      <c r="AL13" s="491"/>
      <c r="AM13" s="491"/>
      <c r="AN13" s="491"/>
      <c r="AO13" s="491"/>
      <c r="AP13" s="491"/>
      <c r="AQ13" s="491"/>
      <c r="AR13" s="491"/>
      <c r="AS13" s="491"/>
      <c r="AT13" s="491"/>
      <c r="AU13" s="491"/>
      <c r="AV13" s="491"/>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508" t="s">
        <v>76</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50" ht="18" customHeight="1">
      <c r="A18" s="176"/>
      <c r="B18" s="176"/>
    </row>
    <row r="19" spans="1:50" ht="18" customHeight="1">
      <c r="A19" s="504" t="s">
        <v>66</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50" ht="18" customHeight="1">
      <c r="A20" s="176"/>
      <c r="B20" s="176"/>
    </row>
    <row r="21" spans="1:50" s="176" customFormat="1" ht="18" customHeight="1">
      <c r="C21" s="492" t="s">
        <v>67</v>
      </c>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t="s">
        <v>68</v>
      </c>
      <c r="AI21" s="492"/>
      <c r="AJ21" s="492"/>
      <c r="AK21" s="492"/>
      <c r="AL21" s="492"/>
      <c r="AM21" s="492" t="s">
        <v>69</v>
      </c>
      <c r="AN21" s="492"/>
      <c r="AO21" s="492"/>
      <c r="AP21" s="492"/>
      <c r="AQ21" s="492"/>
      <c r="AR21" s="492" t="s">
        <v>70</v>
      </c>
      <c r="AS21" s="492"/>
      <c r="AT21" s="492"/>
      <c r="AU21" s="492"/>
      <c r="AV21" s="492"/>
    </row>
    <row r="22" spans="1:50" s="176" customFormat="1" ht="30" customHeight="1">
      <c r="C22" s="477" t="str">
        <f>請求書!$C22</f>
        <v xml:space="preserve">送 料   </v>
      </c>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516">
        <f>請求書!$AH22</f>
        <v>0</v>
      </c>
      <c r="AI22" s="516"/>
      <c r="AJ22" s="516"/>
      <c r="AK22" s="516"/>
      <c r="AL22" s="516"/>
      <c r="AM22" s="499">
        <f>請求書!$AM22</f>
        <v>1</v>
      </c>
      <c r="AN22" s="499"/>
      <c r="AO22" s="499"/>
      <c r="AP22" s="499"/>
      <c r="AQ22" s="499"/>
      <c r="AR22" s="496">
        <f>請求書!$AR22</f>
        <v>0</v>
      </c>
      <c r="AS22" s="496"/>
      <c r="AT22" s="496"/>
      <c r="AU22" s="496"/>
      <c r="AV22" s="496"/>
    </row>
    <row r="23" spans="1:50" s="176" customFormat="1" ht="30" customHeight="1">
      <c r="C23" s="477" t="str">
        <f>請求書!$C23</f>
        <v/>
      </c>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516" t="str">
        <f>請求書!$AH23</f>
        <v/>
      </c>
      <c r="AI23" s="516"/>
      <c r="AJ23" s="516"/>
      <c r="AK23" s="516"/>
      <c r="AL23" s="516"/>
      <c r="AM23" s="499" t="str">
        <f>請求書!$AM23</f>
        <v/>
      </c>
      <c r="AN23" s="499"/>
      <c r="AO23" s="499"/>
      <c r="AP23" s="499"/>
      <c r="AQ23" s="499"/>
      <c r="AR23" s="496" t="str">
        <f>請求書!$AR23</f>
        <v/>
      </c>
      <c r="AS23" s="496"/>
      <c r="AT23" s="496"/>
      <c r="AU23" s="496"/>
      <c r="AV23" s="496"/>
    </row>
    <row r="24" spans="1:50" s="176" customFormat="1" ht="30" customHeight="1">
      <c r="C24" s="477" t="str">
        <f>請求書!$C24</f>
        <v/>
      </c>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516" t="str">
        <f>請求書!$AH24</f>
        <v/>
      </c>
      <c r="AI24" s="516"/>
      <c r="AJ24" s="516"/>
      <c r="AK24" s="516"/>
      <c r="AL24" s="516"/>
      <c r="AM24" s="499" t="str">
        <f>請求書!$AM24</f>
        <v/>
      </c>
      <c r="AN24" s="499"/>
      <c r="AO24" s="499"/>
      <c r="AP24" s="499"/>
      <c r="AQ24" s="499"/>
      <c r="AR24" s="496" t="str">
        <f>請求書!$AR24</f>
        <v/>
      </c>
      <c r="AS24" s="496"/>
      <c r="AT24" s="496"/>
      <c r="AU24" s="496"/>
      <c r="AV24" s="496"/>
    </row>
    <row r="25" spans="1:50" s="176" customFormat="1" ht="30" customHeight="1">
      <c r="C25" s="477" t="str">
        <f>請求書!$C25</f>
        <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516" t="str">
        <f>請求書!$AH25</f>
        <v/>
      </c>
      <c r="AI25" s="516"/>
      <c r="AJ25" s="516"/>
      <c r="AK25" s="516"/>
      <c r="AL25" s="516"/>
      <c r="AM25" s="499" t="str">
        <f>請求書!$AM25</f>
        <v/>
      </c>
      <c r="AN25" s="499"/>
      <c r="AO25" s="499"/>
      <c r="AP25" s="499"/>
      <c r="AQ25" s="499"/>
      <c r="AR25" s="496" t="str">
        <f>請求書!$AR25</f>
        <v/>
      </c>
      <c r="AS25" s="496"/>
      <c r="AT25" s="496"/>
      <c r="AU25" s="496"/>
      <c r="AV25" s="496"/>
    </row>
    <row r="26" spans="1:50" s="176" customFormat="1" ht="30" customHeight="1">
      <c r="C26" s="477" t="str">
        <f>請求書!$C26</f>
        <v/>
      </c>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516" t="str">
        <f>請求書!$AH26</f>
        <v/>
      </c>
      <c r="AI26" s="516"/>
      <c r="AJ26" s="516"/>
      <c r="AK26" s="516"/>
      <c r="AL26" s="516"/>
      <c r="AM26" s="499" t="str">
        <f>請求書!$AM26</f>
        <v/>
      </c>
      <c r="AN26" s="499"/>
      <c r="AO26" s="499"/>
      <c r="AP26" s="499"/>
      <c r="AQ26" s="499"/>
      <c r="AR26" s="496" t="str">
        <f>請求書!$AR26</f>
        <v/>
      </c>
      <c r="AS26" s="496"/>
      <c r="AT26" s="496"/>
      <c r="AU26" s="496"/>
      <c r="AV26" s="496"/>
    </row>
    <row r="27" spans="1:50" s="176" customFormat="1" ht="30" customHeight="1">
      <c r="C27" s="477" t="str">
        <f>請求書!$C27</f>
        <v/>
      </c>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516" t="str">
        <f>請求書!$AH27</f>
        <v/>
      </c>
      <c r="AI27" s="516"/>
      <c r="AJ27" s="516"/>
      <c r="AK27" s="516"/>
      <c r="AL27" s="516"/>
      <c r="AM27" s="499" t="str">
        <f>請求書!$AM27</f>
        <v/>
      </c>
      <c r="AN27" s="499"/>
      <c r="AO27" s="499"/>
      <c r="AP27" s="499"/>
      <c r="AQ27" s="499"/>
      <c r="AR27" s="496" t="str">
        <f>請求書!$AR27</f>
        <v/>
      </c>
      <c r="AS27" s="496"/>
      <c r="AT27" s="496"/>
      <c r="AU27" s="496"/>
      <c r="AV27" s="496"/>
    </row>
    <row r="28" spans="1:50" s="176" customFormat="1" ht="30" customHeight="1">
      <c r="C28" s="477" t="str">
        <f>請求書!$C28</f>
        <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516" t="str">
        <f>請求書!$AH28</f>
        <v/>
      </c>
      <c r="AI28" s="516"/>
      <c r="AJ28" s="516"/>
      <c r="AK28" s="516"/>
      <c r="AL28" s="516"/>
      <c r="AM28" s="499" t="str">
        <f>請求書!$AM28</f>
        <v/>
      </c>
      <c r="AN28" s="499"/>
      <c r="AO28" s="499"/>
      <c r="AP28" s="499"/>
      <c r="AQ28" s="499"/>
      <c r="AR28" s="496" t="str">
        <f>請求書!$AR28</f>
        <v/>
      </c>
      <c r="AS28" s="496"/>
      <c r="AT28" s="496"/>
      <c r="AU28" s="496"/>
      <c r="AV28" s="496"/>
    </row>
    <row r="29" spans="1:50" s="176" customFormat="1" ht="30" customHeight="1">
      <c r="C29" s="477" t="str">
        <f>請求書!$C29</f>
        <v/>
      </c>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516" t="str">
        <f>請求書!$AH29</f>
        <v/>
      </c>
      <c r="AI29" s="516"/>
      <c r="AJ29" s="516"/>
      <c r="AK29" s="516"/>
      <c r="AL29" s="516"/>
      <c r="AM29" s="499" t="str">
        <f>請求書!$AM29</f>
        <v/>
      </c>
      <c r="AN29" s="499"/>
      <c r="AO29" s="499"/>
      <c r="AP29" s="499"/>
      <c r="AQ29" s="499"/>
      <c r="AR29" s="496" t="str">
        <f>請求書!$AR29</f>
        <v/>
      </c>
      <c r="AS29" s="496"/>
      <c r="AT29" s="496"/>
      <c r="AU29" s="496"/>
      <c r="AV29" s="496"/>
    </row>
    <row r="30" spans="1:50" s="176" customFormat="1" ht="30" customHeight="1">
      <c r="C30" s="477" t="str">
        <f>請求書!$C30</f>
        <v/>
      </c>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516" t="str">
        <f>請求書!$AH30</f>
        <v/>
      </c>
      <c r="AI30" s="516"/>
      <c r="AJ30" s="516"/>
      <c r="AK30" s="516"/>
      <c r="AL30" s="516"/>
      <c r="AM30" s="499" t="str">
        <f>請求書!$AM30</f>
        <v/>
      </c>
      <c r="AN30" s="499"/>
      <c r="AO30" s="499"/>
      <c r="AP30" s="499"/>
      <c r="AQ30" s="499"/>
      <c r="AR30" s="496" t="str">
        <f>請求書!$AR30</f>
        <v/>
      </c>
      <c r="AS30" s="496"/>
      <c r="AT30" s="496"/>
      <c r="AU30" s="496"/>
      <c r="AV30" s="496"/>
    </row>
    <row r="31" spans="1:50" s="176" customFormat="1" ht="30" customHeight="1">
      <c r="C31" s="477" t="str">
        <f>請求書!$C31</f>
        <v/>
      </c>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516" t="str">
        <f>請求書!$AH31</f>
        <v/>
      </c>
      <c r="AI31" s="516"/>
      <c r="AJ31" s="516"/>
      <c r="AK31" s="516"/>
      <c r="AL31" s="516"/>
      <c r="AM31" s="499" t="str">
        <f>請求書!$AM31</f>
        <v/>
      </c>
      <c r="AN31" s="499"/>
      <c r="AO31" s="499"/>
      <c r="AP31" s="499"/>
      <c r="AQ31" s="499"/>
      <c r="AR31" s="496" t="str">
        <f>請求書!$AR31</f>
        <v/>
      </c>
      <c r="AS31" s="496"/>
      <c r="AT31" s="496"/>
      <c r="AU31" s="496"/>
      <c r="AV31" s="496"/>
    </row>
    <row r="32" spans="1:50" s="176" customFormat="1" ht="30" customHeight="1">
      <c r="C32" s="477" t="str">
        <f>請求書!$C32</f>
        <v/>
      </c>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516" t="str">
        <f>請求書!$AH32</f>
        <v/>
      </c>
      <c r="AI32" s="516"/>
      <c r="AJ32" s="516"/>
      <c r="AK32" s="516"/>
      <c r="AL32" s="516"/>
      <c r="AM32" s="499" t="str">
        <f>請求書!$AM32</f>
        <v/>
      </c>
      <c r="AN32" s="499"/>
      <c r="AO32" s="499"/>
      <c r="AP32" s="499"/>
      <c r="AQ32" s="499"/>
      <c r="AR32" s="496" t="str">
        <f>請求書!$AR32</f>
        <v/>
      </c>
      <c r="AS32" s="496"/>
      <c r="AT32" s="496"/>
      <c r="AU32" s="496"/>
      <c r="AV32" s="496"/>
    </row>
    <row r="33" spans="8:97" s="176" customFormat="1" ht="18" customHeight="1">
      <c r="N33" s="199"/>
      <c r="AB33" s="200"/>
      <c r="AH33" s="499" t="s">
        <v>2</v>
      </c>
      <c r="AI33" s="499"/>
      <c r="AJ33" s="499"/>
      <c r="AK33" s="499"/>
      <c r="AL33" s="499"/>
      <c r="AM33" s="499"/>
      <c r="AN33" s="499"/>
      <c r="AO33" s="499"/>
      <c r="AP33" s="499"/>
      <c r="AQ33" s="499"/>
      <c r="AR33" s="496">
        <f>請求書!$AR33</f>
        <v>0</v>
      </c>
      <c r="AS33" s="496"/>
      <c r="AT33" s="496"/>
      <c r="AU33" s="496"/>
      <c r="AV33" s="496"/>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99" t="s">
        <v>1</v>
      </c>
      <c r="AI34" s="499"/>
      <c r="AJ34" s="499"/>
      <c r="AK34" s="499"/>
      <c r="AL34" s="499"/>
      <c r="AM34" s="499"/>
      <c r="AN34" s="499"/>
      <c r="AO34" s="499"/>
      <c r="AP34" s="499"/>
      <c r="AQ34" s="499"/>
      <c r="AR34" s="496">
        <f>請求書!$AR34</f>
        <v>0</v>
      </c>
      <c r="AS34" s="496"/>
      <c r="AT34" s="496"/>
      <c r="AU34" s="496"/>
      <c r="AV34" s="496"/>
      <c r="AZ34" s="202"/>
      <c r="BA34" s="497"/>
      <c r="BB34" s="497"/>
      <c r="BC34" s="497"/>
      <c r="BD34" s="497"/>
      <c r="BE34" s="497"/>
      <c r="BF34" s="497"/>
      <c r="BG34" s="497"/>
      <c r="BH34" s="497"/>
      <c r="BI34" s="497"/>
      <c r="BJ34" s="497"/>
      <c r="BK34" s="497"/>
      <c r="BL34" s="497"/>
      <c r="BM34" s="497"/>
      <c r="BN34" s="497"/>
      <c r="BO34" s="497"/>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99" t="s">
        <v>86</v>
      </c>
      <c r="AI35" s="499"/>
      <c r="AJ35" s="499"/>
      <c r="AK35" s="499"/>
      <c r="AL35" s="499"/>
      <c r="AM35" s="499"/>
      <c r="AN35" s="499"/>
      <c r="AO35" s="499"/>
      <c r="AP35" s="499"/>
      <c r="AQ35" s="499"/>
      <c r="AR35" s="496">
        <f>請求書!$AR35</f>
        <v>0</v>
      </c>
      <c r="AS35" s="496"/>
      <c r="AT35" s="496"/>
      <c r="AU35" s="496"/>
      <c r="AV35" s="496"/>
      <c r="AZ35" s="202"/>
      <c r="BA35" s="497"/>
      <c r="BB35" s="497"/>
      <c r="BC35" s="497"/>
      <c r="BD35" s="497"/>
      <c r="BE35" s="497"/>
      <c r="BF35" s="497"/>
      <c r="BG35" s="497"/>
      <c r="BH35" s="497"/>
      <c r="BI35" s="497"/>
      <c r="BJ35" s="497"/>
      <c r="BK35" s="497"/>
      <c r="BL35" s="497"/>
      <c r="BM35" s="497"/>
      <c r="BN35" s="497"/>
      <c r="BO35" s="497"/>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505"/>
      <c r="BA36" s="505"/>
      <c r="BB36" s="505"/>
      <c r="BC36" s="505"/>
      <c r="BD36" s="505"/>
      <c r="BE36" s="505"/>
      <c r="BF36" s="505"/>
      <c r="BG36" s="505"/>
      <c r="BH36" s="505"/>
      <c r="BI36" s="505"/>
      <c r="BJ36" s="505"/>
      <c r="BK36" s="505"/>
      <c r="BL36" s="505"/>
      <c r="BM36" s="505"/>
      <c r="BN36" s="505"/>
      <c r="BO36" s="505"/>
      <c r="BP36" s="505"/>
      <c r="BQ36" s="505"/>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504" t="s">
        <v>77</v>
      </c>
      <c r="I37" s="504"/>
      <c r="J37" s="504"/>
      <c r="K37" s="504"/>
      <c r="L37" s="504"/>
      <c r="M37" s="504"/>
      <c r="N37" s="504"/>
      <c r="O37" s="506">
        <f>請求書!O37</f>
        <v>0</v>
      </c>
      <c r="P37" s="506"/>
      <c r="Q37" s="506"/>
      <c r="R37" s="506"/>
      <c r="S37" s="506"/>
      <c r="T37" s="506"/>
      <c r="U37" s="506"/>
      <c r="V37" s="506"/>
      <c r="W37" s="506"/>
      <c r="X37" s="506"/>
      <c r="Y37" s="506"/>
      <c r="Z37" s="506"/>
      <c r="AA37" s="506"/>
      <c r="AB37" s="506"/>
      <c r="AC37" s="506"/>
      <c r="AD37" s="506"/>
      <c r="AE37" s="506"/>
      <c r="AF37" s="506"/>
      <c r="AG37" s="506"/>
      <c r="AH37" s="506"/>
      <c r="AI37" s="506"/>
      <c r="AJ37" s="506"/>
      <c r="AK37" s="208" t="s">
        <v>72</v>
      </c>
      <c r="AL37" s="209"/>
      <c r="AM37" s="176"/>
      <c r="AN37" s="176"/>
      <c r="AO37" s="176"/>
      <c r="AP37" s="176"/>
      <c r="AZ37" s="505"/>
      <c r="BA37" s="505"/>
      <c r="BB37" s="505"/>
      <c r="BC37" s="505"/>
      <c r="BD37" s="505"/>
      <c r="BE37" s="505"/>
      <c r="BF37" s="505"/>
      <c r="BG37" s="505"/>
      <c r="BH37" s="505"/>
      <c r="BI37" s="505"/>
      <c r="BJ37" s="505"/>
      <c r="BK37" s="505"/>
      <c r="BL37" s="505"/>
      <c r="BM37" s="505"/>
      <c r="BN37" s="505"/>
      <c r="BO37" s="505"/>
      <c r="BP37" s="505"/>
      <c r="BQ37" s="505"/>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8"/>
      <c r="P38" s="498"/>
      <c r="Q38" s="498"/>
      <c r="R38" s="498"/>
      <c r="S38" s="498"/>
      <c r="T38" s="498"/>
      <c r="U38" s="498"/>
      <c r="V38" s="498"/>
      <c r="W38" s="498"/>
      <c r="X38" s="498"/>
      <c r="Y38" s="498"/>
      <c r="Z38" s="498"/>
      <c r="AA38" s="498"/>
      <c r="AB38" s="498"/>
      <c r="AC38" s="498"/>
      <c r="AD38" s="498"/>
      <c r="AE38" s="498"/>
      <c r="AF38" s="507"/>
      <c r="AG38" s="507"/>
      <c r="AH38" s="507"/>
      <c r="AI38" s="507"/>
      <c r="AJ38" s="210"/>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4"/>
      <c r="CL38" s="215"/>
      <c r="CM38" s="215"/>
      <c r="CN38" s="215"/>
      <c r="CO38" s="215"/>
      <c r="CP38" s="215"/>
      <c r="CQ38" s="215"/>
      <c r="CR38" s="215"/>
      <c r="CS38" s="215"/>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t="s">
        <v>74</v>
      </c>
      <c r="S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8"/>
      <c r="AL41" s="484"/>
      <c r="AM41" s="484"/>
      <c r="AN41" s="484"/>
      <c r="AO41" s="484"/>
      <c r="AP41" s="484"/>
      <c r="AQ41" s="484"/>
      <c r="AR41" s="484"/>
      <c r="AS41" s="484"/>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c r="BF43" s="221"/>
    </row>
    <row r="44" spans="8:97" ht="18" customHeight="1">
      <c r="BF44" s="221"/>
    </row>
    <row r="45" spans="8:97" ht="18" customHeight="1">
      <c r="BF45" s="221"/>
    </row>
    <row r="46" spans="8:97" ht="18" customHeight="1"/>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row r="108" s="145" customFormat="1" ht="18" customHeight="1"/>
    <row r="109" s="145" customFormat="1" ht="18" customHeight="1"/>
  </sheetData>
  <sheetProtection algorithmName="SHA-512" hashValue="W7jrZ6rOuQUyIEGJjhc01AZVPKzH0ETNw0tImptldJs5s2y4fzp2lyFJYd9U3Bl4F+f7YcaHwVqASdVLvBk8OA==" saltValue="kVK4eUlMkiZH6mxq27SFpw==" spinCount="100000" sheet="1" objects="1" scenarios="1"/>
  <mergeCells count="74">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H37:N37"/>
    <mergeCell ref="O37:AJ37"/>
    <mergeCell ref="O38:AE38"/>
    <mergeCell ref="AF38:AI38"/>
    <mergeCell ref="AH34:AQ34"/>
    <mergeCell ref="AH29:AL29"/>
    <mergeCell ref="AM29:AQ29"/>
    <mergeCell ref="AR29:AV29"/>
    <mergeCell ref="C30:AG30"/>
    <mergeCell ref="AM30:AQ30"/>
    <mergeCell ref="C17:AL17"/>
    <mergeCell ref="A19:AX19"/>
    <mergeCell ref="C21:AG21"/>
    <mergeCell ref="AH21:AL21"/>
    <mergeCell ref="AM21:AQ21"/>
    <mergeCell ref="AR21:AV21"/>
    <mergeCell ref="AP1:AX1"/>
    <mergeCell ref="AR3:AT3"/>
    <mergeCell ref="A4:AX6"/>
    <mergeCell ref="C8:U10"/>
    <mergeCell ref="AL2:AX2"/>
    <mergeCell ref="V9:X10"/>
    <mergeCell ref="C24:AG24"/>
    <mergeCell ref="AH24:AL24"/>
    <mergeCell ref="AM24:AQ24"/>
    <mergeCell ref="AR24:AV24"/>
    <mergeCell ref="C25:AG25"/>
    <mergeCell ref="AH25:AL25"/>
    <mergeCell ref="AM25:AQ25"/>
    <mergeCell ref="AR25:AV25"/>
    <mergeCell ref="C28:AG28"/>
    <mergeCell ref="AH28:AL28"/>
    <mergeCell ref="AM28:AQ28"/>
    <mergeCell ref="AR28:AV28"/>
    <mergeCell ref="C26:AG26"/>
    <mergeCell ref="AH26:AL26"/>
    <mergeCell ref="AM26:AQ26"/>
    <mergeCell ref="AR26:AV26"/>
    <mergeCell ref="C27:AG27"/>
    <mergeCell ref="AH27:AL27"/>
    <mergeCell ref="AM27:AQ27"/>
    <mergeCell ref="AR27:AV27"/>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zoomScale="90" zoomScaleNormal="90" zoomScaleSheetLayoutView="90" workbookViewId="0">
      <selection activeCell="J45" sqref="J4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481" t="s">
        <v>49</v>
      </c>
      <c r="AM1" s="481"/>
      <c r="AN1" s="481"/>
      <c r="AO1" s="481"/>
      <c r="AP1" s="482">
        <f>請求書!AP1</f>
        <v>0</v>
      </c>
      <c r="AQ1" s="483"/>
      <c r="AR1" s="483"/>
      <c r="AS1" s="483"/>
      <c r="AT1" s="483"/>
      <c r="AU1" s="483"/>
      <c r="AV1" s="483"/>
      <c r="AW1" s="483"/>
      <c r="AX1" s="483"/>
    </row>
    <row r="2" spans="1:97" ht="18" customHeight="1">
      <c r="AK2" s="223"/>
      <c r="AL2" s="493">
        <f ca="1">請求書!$AI$2</f>
        <v>45779</v>
      </c>
      <c r="AM2" s="493"/>
      <c r="AN2" s="493"/>
      <c r="AO2" s="493"/>
      <c r="AP2" s="493"/>
      <c r="AQ2" s="493"/>
      <c r="AR2" s="493"/>
      <c r="AS2" s="493"/>
      <c r="AT2" s="493"/>
      <c r="AU2" s="493"/>
      <c r="AV2" s="493"/>
      <c r="AW2" s="493"/>
      <c r="AX2" s="49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84"/>
      <c r="AS3" s="484"/>
      <c r="AT3" s="484"/>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485" t="s">
        <v>78</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Z5" s="178"/>
      <c r="BA5" s="178"/>
      <c r="BB5" s="178"/>
      <c r="BC5" s="178"/>
      <c r="BD5" s="178"/>
      <c r="BE5" s="178"/>
      <c r="BF5" s="178"/>
      <c r="BG5" s="178"/>
      <c r="BH5" s="178"/>
      <c r="BI5" s="178"/>
      <c r="BJ5" s="178"/>
      <c r="BK5" s="178"/>
      <c r="BL5" s="178"/>
      <c r="BM5" s="178"/>
      <c r="BN5" s="178"/>
      <c r="BO5" s="178"/>
      <c r="BP5" s="178"/>
      <c r="BQ5" s="178"/>
      <c r="BR5" s="178"/>
      <c r="BS5" s="178"/>
      <c r="BT5" s="178"/>
    </row>
    <row r="6" spans="1:97" s="185" customFormat="1" ht="18"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Z6" s="178"/>
      <c r="BA6" s="178"/>
      <c r="BB6" s="178"/>
      <c r="BC6" s="178"/>
      <c r="BD6" s="178"/>
      <c r="BE6" s="178"/>
      <c r="BF6" s="178"/>
      <c r="BG6" s="178"/>
      <c r="BH6" s="178"/>
      <c r="BI6" s="178"/>
      <c r="BJ6" s="178"/>
      <c r="BK6" s="178"/>
      <c r="BL6" s="178"/>
      <c r="BM6" s="178"/>
      <c r="BN6" s="178"/>
      <c r="BO6" s="178"/>
      <c r="BP6" s="178"/>
      <c r="BQ6" s="178"/>
      <c r="BR6" s="178"/>
      <c r="BS6" s="178"/>
      <c r="BT6" s="17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486">
        <f>請求書!$C$8</f>
        <v>0</v>
      </c>
      <c r="D8" s="486"/>
      <c r="E8" s="486"/>
      <c r="F8" s="486"/>
      <c r="G8" s="486"/>
      <c r="H8" s="486"/>
      <c r="I8" s="486"/>
      <c r="J8" s="486"/>
      <c r="K8" s="486"/>
      <c r="L8" s="486"/>
      <c r="M8" s="486"/>
      <c r="N8" s="486"/>
      <c r="O8" s="486"/>
      <c r="P8" s="486"/>
      <c r="Q8" s="486"/>
      <c r="R8" s="486"/>
      <c r="S8" s="486"/>
      <c r="T8" s="486"/>
      <c r="U8" s="486"/>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486"/>
      <c r="D9" s="486"/>
      <c r="E9" s="486"/>
      <c r="F9" s="486"/>
      <c r="G9" s="486"/>
      <c r="H9" s="486"/>
      <c r="I9" s="486"/>
      <c r="J9" s="486"/>
      <c r="K9" s="486"/>
      <c r="L9" s="486"/>
      <c r="M9" s="486"/>
      <c r="N9" s="486"/>
      <c r="O9" s="486"/>
      <c r="P9" s="486"/>
      <c r="Q9" s="486"/>
      <c r="R9" s="486"/>
      <c r="S9" s="486"/>
      <c r="T9" s="486"/>
      <c r="U9" s="486"/>
      <c r="V9" s="494" t="str">
        <f>請求書!$V$9</f>
        <v>御中</v>
      </c>
      <c r="W9" s="494"/>
      <c r="X9" s="49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487"/>
      <c r="D10" s="487"/>
      <c r="E10" s="487"/>
      <c r="F10" s="487"/>
      <c r="G10" s="487"/>
      <c r="H10" s="487"/>
      <c r="I10" s="487"/>
      <c r="J10" s="487"/>
      <c r="K10" s="487"/>
      <c r="L10" s="487"/>
      <c r="M10" s="487"/>
      <c r="N10" s="487"/>
      <c r="O10" s="487"/>
      <c r="P10" s="487"/>
      <c r="Q10" s="487"/>
      <c r="R10" s="487"/>
      <c r="S10" s="487"/>
      <c r="T10" s="487"/>
      <c r="U10" s="487"/>
      <c r="V10" s="495"/>
      <c r="W10" s="495"/>
      <c r="X10" s="49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488"/>
      <c r="AB12" s="489"/>
      <c r="AC12" s="489"/>
      <c r="AD12" s="489"/>
      <c r="AE12" s="489"/>
      <c r="AF12" s="489"/>
      <c r="AG12" s="489"/>
      <c r="AH12" s="489"/>
      <c r="AI12" s="489"/>
      <c r="AJ12" s="489"/>
      <c r="AK12" s="489"/>
      <c r="AL12" s="489"/>
      <c r="AM12" s="489"/>
      <c r="AN12" s="489"/>
      <c r="AO12" s="489"/>
      <c r="AP12" s="489"/>
      <c r="AQ12" s="489"/>
      <c r="AR12" s="489"/>
      <c r="AS12" s="489"/>
      <c r="AT12" s="489"/>
      <c r="AU12" s="489"/>
      <c r="AV12" s="489"/>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490"/>
      <c r="AB13" s="491"/>
      <c r="AC13" s="491"/>
      <c r="AD13" s="491"/>
      <c r="AE13" s="491"/>
      <c r="AF13" s="491"/>
      <c r="AG13" s="491"/>
      <c r="AH13" s="491"/>
      <c r="AI13" s="491"/>
      <c r="AJ13" s="491"/>
      <c r="AK13" s="491"/>
      <c r="AL13" s="491"/>
      <c r="AM13" s="491"/>
      <c r="AN13" s="491"/>
      <c r="AO13" s="491"/>
      <c r="AP13" s="491"/>
      <c r="AQ13" s="491"/>
      <c r="AR13" s="491"/>
      <c r="AS13" s="491"/>
      <c r="AT13" s="491"/>
      <c r="AU13" s="491"/>
      <c r="AV13" s="491"/>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508" t="s">
        <v>79</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50" ht="18" customHeight="1">
      <c r="A18" s="176"/>
      <c r="B18" s="176"/>
    </row>
    <row r="19" spans="1:50" ht="18" customHeight="1">
      <c r="A19" s="504" t="s">
        <v>66</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50" ht="18" customHeight="1">
      <c r="A20" s="176"/>
      <c r="B20" s="176"/>
    </row>
    <row r="21" spans="1:50" s="176" customFormat="1" ht="18" customHeight="1">
      <c r="C21" s="492" t="s">
        <v>67</v>
      </c>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t="s">
        <v>68</v>
      </c>
      <c r="AI21" s="492"/>
      <c r="AJ21" s="492"/>
      <c r="AK21" s="492"/>
      <c r="AL21" s="492"/>
      <c r="AM21" s="492" t="s">
        <v>69</v>
      </c>
      <c r="AN21" s="492"/>
      <c r="AO21" s="492"/>
      <c r="AP21" s="492"/>
      <c r="AQ21" s="492"/>
      <c r="AR21" s="492" t="s">
        <v>70</v>
      </c>
      <c r="AS21" s="492"/>
      <c r="AT21" s="492"/>
      <c r="AU21" s="492"/>
      <c r="AV21" s="492"/>
    </row>
    <row r="22" spans="1:50" s="176" customFormat="1" ht="30" customHeight="1">
      <c r="C22" s="477" t="str">
        <f>請求書!$C22</f>
        <v xml:space="preserve">送 料   </v>
      </c>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516">
        <f>請求書!$AH22</f>
        <v>0</v>
      </c>
      <c r="AI22" s="516"/>
      <c r="AJ22" s="516"/>
      <c r="AK22" s="516"/>
      <c r="AL22" s="516"/>
      <c r="AM22" s="499">
        <f>請求書!$AM22</f>
        <v>1</v>
      </c>
      <c r="AN22" s="499"/>
      <c r="AO22" s="499"/>
      <c r="AP22" s="499"/>
      <c r="AQ22" s="499"/>
      <c r="AR22" s="496">
        <f>請求書!$AR22</f>
        <v>0</v>
      </c>
      <c r="AS22" s="496"/>
      <c r="AT22" s="496"/>
      <c r="AU22" s="496"/>
      <c r="AV22" s="496"/>
    </row>
    <row r="23" spans="1:50" s="176" customFormat="1" ht="30" customHeight="1">
      <c r="C23" s="477" t="str">
        <f>請求書!$C23</f>
        <v/>
      </c>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516" t="str">
        <f>請求書!$AH23</f>
        <v/>
      </c>
      <c r="AI23" s="516"/>
      <c r="AJ23" s="516"/>
      <c r="AK23" s="516"/>
      <c r="AL23" s="516"/>
      <c r="AM23" s="499" t="str">
        <f>請求書!$AM23</f>
        <v/>
      </c>
      <c r="AN23" s="499"/>
      <c r="AO23" s="499"/>
      <c r="AP23" s="499"/>
      <c r="AQ23" s="499"/>
      <c r="AR23" s="496" t="str">
        <f>請求書!$AR23</f>
        <v/>
      </c>
      <c r="AS23" s="496"/>
      <c r="AT23" s="496"/>
      <c r="AU23" s="496"/>
      <c r="AV23" s="496"/>
    </row>
    <row r="24" spans="1:50" s="176" customFormat="1" ht="30" customHeight="1">
      <c r="C24" s="477" t="str">
        <f>請求書!$C24</f>
        <v/>
      </c>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516" t="str">
        <f>請求書!$AH24</f>
        <v/>
      </c>
      <c r="AI24" s="516"/>
      <c r="AJ24" s="516"/>
      <c r="AK24" s="516"/>
      <c r="AL24" s="516"/>
      <c r="AM24" s="499" t="str">
        <f>請求書!$AM24</f>
        <v/>
      </c>
      <c r="AN24" s="499"/>
      <c r="AO24" s="499"/>
      <c r="AP24" s="499"/>
      <c r="AQ24" s="499"/>
      <c r="AR24" s="496" t="str">
        <f>請求書!$AR24</f>
        <v/>
      </c>
      <c r="AS24" s="496"/>
      <c r="AT24" s="496"/>
      <c r="AU24" s="496"/>
      <c r="AV24" s="496"/>
    </row>
    <row r="25" spans="1:50" s="176" customFormat="1" ht="30" customHeight="1">
      <c r="C25" s="477" t="str">
        <f>請求書!$C25</f>
        <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516" t="str">
        <f>請求書!$AH25</f>
        <v/>
      </c>
      <c r="AI25" s="516"/>
      <c r="AJ25" s="516"/>
      <c r="AK25" s="516"/>
      <c r="AL25" s="516"/>
      <c r="AM25" s="499" t="str">
        <f>請求書!$AM25</f>
        <v/>
      </c>
      <c r="AN25" s="499"/>
      <c r="AO25" s="499"/>
      <c r="AP25" s="499"/>
      <c r="AQ25" s="499"/>
      <c r="AR25" s="496" t="str">
        <f>請求書!$AR25</f>
        <v/>
      </c>
      <c r="AS25" s="496"/>
      <c r="AT25" s="496"/>
      <c r="AU25" s="496"/>
      <c r="AV25" s="496"/>
    </row>
    <row r="26" spans="1:50" s="176" customFormat="1" ht="30" customHeight="1">
      <c r="C26" s="477" t="str">
        <f>請求書!$C26</f>
        <v/>
      </c>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516" t="str">
        <f>請求書!$AH26</f>
        <v/>
      </c>
      <c r="AI26" s="516"/>
      <c r="AJ26" s="516"/>
      <c r="AK26" s="516"/>
      <c r="AL26" s="516"/>
      <c r="AM26" s="499" t="str">
        <f>請求書!$AM26</f>
        <v/>
      </c>
      <c r="AN26" s="499"/>
      <c r="AO26" s="499"/>
      <c r="AP26" s="499"/>
      <c r="AQ26" s="499"/>
      <c r="AR26" s="496" t="str">
        <f>請求書!$AR26</f>
        <v/>
      </c>
      <c r="AS26" s="496"/>
      <c r="AT26" s="496"/>
      <c r="AU26" s="496"/>
      <c r="AV26" s="496"/>
    </row>
    <row r="27" spans="1:50" s="176" customFormat="1" ht="30" customHeight="1">
      <c r="C27" s="477" t="str">
        <f>請求書!$C27</f>
        <v/>
      </c>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516" t="str">
        <f>請求書!$AH27</f>
        <v/>
      </c>
      <c r="AI27" s="516"/>
      <c r="AJ27" s="516"/>
      <c r="AK27" s="516"/>
      <c r="AL27" s="516"/>
      <c r="AM27" s="499" t="str">
        <f>請求書!$AM27</f>
        <v/>
      </c>
      <c r="AN27" s="499"/>
      <c r="AO27" s="499"/>
      <c r="AP27" s="499"/>
      <c r="AQ27" s="499"/>
      <c r="AR27" s="496" t="str">
        <f>請求書!$AR27</f>
        <v/>
      </c>
      <c r="AS27" s="496"/>
      <c r="AT27" s="496"/>
      <c r="AU27" s="496"/>
      <c r="AV27" s="496"/>
    </row>
    <row r="28" spans="1:50" s="176" customFormat="1" ht="30" customHeight="1">
      <c r="C28" s="477" t="str">
        <f>請求書!$C28</f>
        <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516" t="str">
        <f>請求書!$AH28</f>
        <v/>
      </c>
      <c r="AI28" s="516"/>
      <c r="AJ28" s="516"/>
      <c r="AK28" s="516"/>
      <c r="AL28" s="516"/>
      <c r="AM28" s="499" t="str">
        <f>請求書!$AM28</f>
        <v/>
      </c>
      <c r="AN28" s="499"/>
      <c r="AO28" s="499"/>
      <c r="AP28" s="499"/>
      <c r="AQ28" s="499"/>
      <c r="AR28" s="496" t="str">
        <f>請求書!$AR28</f>
        <v/>
      </c>
      <c r="AS28" s="496"/>
      <c r="AT28" s="496"/>
      <c r="AU28" s="496"/>
      <c r="AV28" s="496"/>
    </row>
    <row r="29" spans="1:50" s="176" customFormat="1" ht="30" customHeight="1">
      <c r="C29" s="477" t="str">
        <f>請求書!$C29</f>
        <v/>
      </c>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516" t="str">
        <f>請求書!$AH29</f>
        <v/>
      </c>
      <c r="AI29" s="516"/>
      <c r="AJ29" s="516"/>
      <c r="AK29" s="516"/>
      <c r="AL29" s="516"/>
      <c r="AM29" s="499" t="str">
        <f>請求書!$AM29</f>
        <v/>
      </c>
      <c r="AN29" s="499"/>
      <c r="AO29" s="499"/>
      <c r="AP29" s="499"/>
      <c r="AQ29" s="499"/>
      <c r="AR29" s="496" t="str">
        <f>請求書!$AR29</f>
        <v/>
      </c>
      <c r="AS29" s="496"/>
      <c r="AT29" s="496"/>
      <c r="AU29" s="496"/>
      <c r="AV29" s="496"/>
    </row>
    <row r="30" spans="1:50" s="176" customFormat="1" ht="30" customHeight="1">
      <c r="C30" s="477" t="str">
        <f>請求書!$C30</f>
        <v/>
      </c>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516" t="str">
        <f>請求書!$AH30</f>
        <v/>
      </c>
      <c r="AI30" s="516"/>
      <c r="AJ30" s="516"/>
      <c r="AK30" s="516"/>
      <c r="AL30" s="516"/>
      <c r="AM30" s="499" t="str">
        <f>請求書!$AM30</f>
        <v/>
      </c>
      <c r="AN30" s="499"/>
      <c r="AO30" s="499"/>
      <c r="AP30" s="499"/>
      <c r="AQ30" s="499"/>
      <c r="AR30" s="496" t="str">
        <f>請求書!$AR30</f>
        <v/>
      </c>
      <c r="AS30" s="496"/>
      <c r="AT30" s="496"/>
      <c r="AU30" s="496"/>
      <c r="AV30" s="496"/>
    </row>
    <row r="31" spans="1:50" s="176" customFormat="1" ht="30" customHeight="1">
      <c r="C31" s="477" t="str">
        <f>請求書!$C31</f>
        <v/>
      </c>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516" t="str">
        <f>請求書!$AH31</f>
        <v/>
      </c>
      <c r="AI31" s="516"/>
      <c r="AJ31" s="516"/>
      <c r="AK31" s="516"/>
      <c r="AL31" s="516"/>
      <c r="AM31" s="499" t="str">
        <f>請求書!$AM31</f>
        <v/>
      </c>
      <c r="AN31" s="499"/>
      <c r="AO31" s="499"/>
      <c r="AP31" s="499"/>
      <c r="AQ31" s="499"/>
      <c r="AR31" s="496" t="str">
        <f>請求書!$AR31</f>
        <v/>
      </c>
      <c r="AS31" s="496"/>
      <c r="AT31" s="496"/>
      <c r="AU31" s="496"/>
      <c r="AV31" s="496"/>
    </row>
    <row r="32" spans="1:50" s="176" customFormat="1" ht="30" customHeight="1">
      <c r="C32" s="477" t="str">
        <f>請求書!$C32</f>
        <v/>
      </c>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516" t="str">
        <f>請求書!$AH32</f>
        <v/>
      </c>
      <c r="AI32" s="516"/>
      <c r="AJ32" s="516"/>
      <c r="AK32" s="516"/>
      <c r="AL32" s="516"/>
      <c r="AM32" s="499" t="str">
        <f>請求書!$AM32</f>
        <v/>
      </c>
      <c r="AN32" s="499"/>
      <c r="AO32" s="499"/>
      <c r="AP32" s="499"/>
      <c r="AQ32" s="499"/>
      <c r="AR32" s="496" t="str">
        <f>請求書!$AR32</f>
        <v/>
      </c>
      <c r="AS32" s="496"/>
      <c r="AT32" s="496"/>
      <c r="AU32" s="496"/>
      <c r="AV32" s="496"/>
    </row>
    <row r="33" spans="8:97" s="176" customFormat="1" ht="18" customHeight="1">
      <c r="N33" s="199"/>
      <c r="AB33" s="200"/>
      <c r="AH33" s="499" t="s">
        <v>2</v>
      </c>
      <c r="AI33" s="499"/>
      <c r="AJ33" s="499"/>
      <c r="AK33" s="499"/>
      <c r="AL33" s="499"/>
      <c r="AM33" s="499"/>
      <c r="AN33" s="499"/>
      <c r="AO33" s="499"/>
      <c r="AP33" s="499"/>
      <c r="AQ33" s="499"/>
      <c r="AR33" s="496">
        <f>請求書!$AR33</f>
        <v>0</v>
      </c>
      <c r="AS33" s="496"/>
      <c r="AT33" s="496"/>
      <c r="AU33" s="496"/>
      <c r="AV33" s="496"/>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99" t="s">
        <v>1</v>
      </c>
      <c r="AI34" s="499"/>
      <c r="AJ34" s="499"/>
      <c r="AK34" s="499"/>
      <c r="AL34" s="499"/>
      <c r="AM34" s="499"/>
      <c r="AN34" s="499"/>
      <c r="AO34" s="499"/>
      <c r="AP34" s="499"/>
      <c r="AQ34" s="499"/>
      <c r="AR34" s="496">
        <f>請求書!$AR34</f>
        <v>0</v>
      </c>
      <c r="AS34" s="496"/>
      <c r="AT34" s="496"/>
      <c r="AU34" s="496"/>
      <c r="AV34" s="496"/>
      <c r="AZ34" s="202"/>
      <c r="BA34" s="497"/>
      <c r="BB34" s="497"/>
      <c r="BC34" s="497"/>
      <c r="BD34" s="497"/>
      <c r="BE34" s="497"/>
      <c r="BF34" s="497"/>
      <c r="BG34" s="497"/>
      <c r="BH34" s="497"/>
      <c r="BI34" s="497"/>
      <c r="BJ34" s="497"/>
      <c r="BK34" s="497"/>
      <c r="BL34" s="497"/>
      <c r="BM34" s="497"/>
      <c r="BN34" s="497"/>
      <c r="BO34" s="497"/>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99" t="s">
        <v>86</v>
      </c>
      <c r="AI35" s="499"/>
      <c r="AJ35" s="499"/>
      <c r="AK35" s="499"/>
      <c r="AL35" s="499"/>
      <c r="AM35" s="499"/>
      <c r="AN35" s="499"/>
      <c r="AO35" s="499"/>
      <c r="AP35" s="499"/>
      <c r="AQ35" s="499"/>
      <c r="AR35" s="496">
        <f>請求書!$AR35</f>
        <v>0</v>
      </c>
      <c r="AS35" s="496"/>
      <c r="AT35" s="496"/>
      <c r="AU35" s="496"/>
      <c r="AV35" s="496"/>
      <c r="AZ35" s="202"/>
      <c r="BA35" s="497"/>
      <c r="BB35" s="497"/>
      <c r="BC35" s="497"/>
      <c r="BD35" s="497"/>
      <c r="BE35" s="497"/>
      <c r="BF35" s="497"/>
      <c r="BG35" s="497"/>
      <c r="BH35" s="497"/>
      <c r="BI35" s="497"/>
      <c r="BJ35" s="497"/>
      <c r="BK35" s="497"/>
      <c r="BL35" s="497"/>
      <c r="BM35" s="497"/>
      <c r="BN35" s="497"/>
      <c r="BO35" s="497"/>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505"/>
      <c r="BA36" s="505"/>
      <c r="BB36" s="505"/>
      <c r="BC36" s="505"/>
      <c r="BD36" s="505"/>
      <c r="BE36" s="505"/>
      <c r="BF36" s="505"/>
      <c r="BG36" s="505"/>
      <c r="BH36" s="505"/>
      <c r="BI36" s="505"/>
      <c r="BJ36" s="505"/>
      <c r="BK36" s="505"/>
      <c r="BL36" s="505"/>
      <c r="BM36" s="505"/>
      <c r="BN36" s="505"/>
      <c r="BO36" s="505"/>
      <c r="BP36" s="505"/>
      <c r="BQ36" s="505"/>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504" t="s">
        <v>80</v>
      </c>
      <c r="I37" s="504"/>
      <c r="J37" s="504"/>
      <c r="K37" s="504"/>
      <c r="L37" s="504"/>
      <c r="M37" s="504"/>
      <c r="N37" s="504"/>
      <c r="O37" s="506">
        <f>請求書!O37</f>
        <v>0</v>
      </c>
      <c r="P37" s="506"/>
      <c r="Q37" s="506"/>
      <c r="R37" s="506"/>
      <c r="S37" s="506"/>
      <c r="T37" s="506"/>
      <c r="U37" s="506"/>
      <c r="V37" s="506"/>
      <c r="W37" s="506"/>
      <c r="X37" s="506"/>
      <c r="Y37" s="506"/>
      <c r="Z37" s="506"/>
      <c r="AA37" s="506"/>
      <c r="AB37" s="506"/>
      <c r="AC37" s="506"/>
      <c r="AD37" s="506"/>
      <c r="AE37" s="506"/>
      <c r="AF37" s="506"/>
      <c r="AG37" s="506"/>
      <c r="AH37" s="506"/>
      <c r="AI37" s="506"/>
      <c r="AJ37" s="506"/>
      <c r="AK37" s="208" t="s">
        <v>72</v>
      </c>
      <c r="AL37" s="209"/>
      <c r="AM37" s="176"/>
      <c r="AN37" s="176"/>
      <c r="AO37" s="176"/>
      <c r="AP37" s="176"/>
      <c r="AZ37" s="505"/>
      <c r="BA37" s="505"/>
      <c r="BB37" s="505"/>
      <c r="BC37" s="505"/>
      <c r="BD37" s="505"/>
      <c r="BE37" s="505"/>
      <c r="BF37" s="505"/>
      <c r="BG37" s="505"/>
      <c r="BH37" s="505"/>
      <c r="BI37" s="505"/>
      <c r="BJ37" s="505"/>
      <c r="BK37" s="505"/>
      <c r="BL37" s="505"/>
      <c r="BM37" s="505"/>
      <c r="BN37" s="505"/>
      <c r="BO37" s="505"/>
      <c r="BP37" s="505"/>
      <c r="BQ37" s="505"/>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8"/>
      <c r="P38" s="498"/>
      <c r="Q38" s="498"/>
      <c r="R38" s="498"/>
      <c r="S38" s="498"/>
      <c r="T38" s="498"/>
      <c r="U38" s="498"/>
      <c r="V38" s="498"/>
      <c r="W38" s="498"/>
      <c r="X38" s="498"/>
      <c r="Y38" s="498"/>
      <c r="Z38" s="498"/>
      <c r="AA38" s="498"/>
      <c r="AB38" s="498"/>
      <c r="AC38" s="498"/>
      <c r="AD38" s="498"/>
      <c r="AE38" s="498"/>
      <c r="AF38" s="507"/>
      <c r="AG38" s="507"/>
      <c r="AH38" s="507"/>
      <c r="AI38" s="507"/>
      <c r="AJ38" s="210"/>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4"/>
      <c r="CL38" s="215"/>
      <c r="CM38" s="215"/>
      <c r="CN38" s="215"/>
      <c r="CO38" s="215"/>
      <c r="CP38" s="215"/>
      <c r="CQ38" s="215"/>
      <c r="CR38" s="215"/>
      <c r="CS38" s="215"/>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c r="S40" s="176"/>
      <c r="T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8"/>
      <c r="AL41" s="484"/>
      <c r="AM41" s="484"/>
      <c r="AN41" s="484"/>
      <c r="AO41" s="484"/>
      <c r="AP41" s="484"/>
      <c r="AQ41" s="484"/>
      <c r="AR41" s="484"/>
      <c r="AS41" s="484"/>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row r="44" spans="8:97" ht="18" customHeight="1"/>
    <row r="45" spans="8:97" ht="18" customHeight="1"/>
    <row r="46" spans="8:97" ht="18" customHeight="1"/>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sheetData>
  <sheetProtection algorithmName="SHA-512" hashValue="CWslpDt/bvFUg0VKR5sPLwc4ZbPGZhVubfmgN3Dw21w0iPcfG2aV/TA4uEIiv2zsSZCf2bpsajxKfWldFOJFJw==" saltValue="Yxa9MBsiyKt6s4oCHfs7tw==" spinCount="100000" sheet="1" objects="1" scenarios="1"/>
  <mergeCells count="74">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H37:N37"/>
    <mergeCell ref="O37:AJ37"/>
    <mergeCell ref="O38:AE38"/>
    <mergeCell ref="AF38:AI38"/>
    <mergeCell ref="AH34:AQ34"/>
    <mergeCell ref="AH29:AL29"/>
    <mergeCell ref="AM29:AQ29"/>
    <mergeCell ref="AR29:AV29"/>
    <mergeCell ref="C30:AG30"/>
    <mergeCell ref="AM30:AQ30"/>
    <mergeCell ref="C17:AL17"/>
    <mergeCell ref="A19:AX19"/>
    <mergeCell ref="C21:AG21"/>
    <mergeCell ref="AH21:AL21"/>
    <mergeCell ref="AM21:AQ21"/>
    <mergeCell ref="AR21:AV21"/>
    <mergeCell ref="AP1:AX1"/>
    <mergeCell ref="AR3:AT3"/>
    <mergeCell ref="A4:AX6"/>
    <mergeCell ref="C8:U10"/>
    <mergeCell ref="AL2:AX2"/>
    <mergeCell ref="V9:X10"/>
    <mergeCell ref="C24:AG24"/>
    <mergeCell ref="AH24:AL24"/>
    <mergeCell ref="AM24:AQ24"/>
    <mergeCell ref="AR24:AV24"/>
    <mergeCell ref="C25:AG25"/>
    <mergeCell ref="AH25:AL25"/>
    <mergeCell ref="AM25:AQ25"/>
    <mergeCell ref="AR25:AV25"/>
    <mergeCell ref="C28:AG28"/>
    <mergeCell ref="AH28:AL28"/>
    <mergeCell ref="AM28:AQ28"/>
    <mergeCell ref="AR28:AV28"/>
    <mergeCell ref="C26:AG26"/>
    <mergeCell ref="AH26:AL26"/>
    <mergeCell ref="AM26:AQ26"/>
    <mergeCell ref="AR26:AV26"/>
    <mergeCell ref="C27:AG27"/>
    <mergeCell ref="AH27:AL27"/>
    <mergeCell ref="AM27:AQ27"/>
    <mergeCell ref="AR27:AV27"/>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J45" sqref="J4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481" t="s">
        <v>49</v>
      </c>
      <c r="AM1" s="481"/>
      <c r="AN1" s="481"/>
      <c r="AO1" s="481"/>
      <c r="AP1" s="482">
        <f>請求書!AP1</f>
        <v>0</v>
      </c>
      <c r="AQ1" s="483"/>
      <c r="AR1" s="483"/>
      <c r="AS1" s="483"/>
      <c r="AT1" s="483"/>
      <c r="AU1" s="483"/>
      <c r="AV1" s="483"/>
      <c r="AW1" s="483"/>
      <c r="AX1" s="483"/>
    </row>
    <row r="2" spans="1:97" ht="18" customHeight="1">
      <c r="AK2" s="223"/>
      <c r="AL2" s="493">
        <f ca="1">請求書!$AI$2</f>
        <v>45779</v>
      </c>
      <c r="AM2" s="493"/>
      <c r="AN2" s="493"/>
      <c r="AO2" s="493"/>
      <c r="AP2" s="493"/>
      <c r="AQ2" s="493"/>
      <c r="AR2" s="493"/>
      <c r="AS2" s="493"/>
      <c r="AT2" s="493"/>
      <c r="AU2" s="493"/>
      <c r="AV2" s="493"/>
      <c r="AW2" s="493"/>
      <c r="AX2" s="49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84"/>
      <c r="AS3" s="484"/>
      <c r="AT3" s="484"/>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485" t="s">
        <v>81</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row>
    <row r="6" spans="1:97" s="185" customFormat="1" ht="18"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486">
        <f>請求書!$C$8</f>
        <v>0</v>
      </c>
      <c r="D8" s="486"/>
      <c r="E8" s="486"/>
      <c r="F8" s="486"/>
      <c r="G8" s="486"/>
      <c r="H8" s="486"/>
      <c r="I8" s="486"/>
      <c r="J8" s="486"/>
      <c r="K8" s="486"/>
      <c r="L8" s="486"/>
      <c r="M8" s="486"/>
      <c r="N8" s="486"/>
      <c r="O8" s="486"/>
      <c r="P8" s="486"/>
      <c r="Q8" s="486"/>
      <c r="R8" s="486"/>
      <c r="S8" s="486"/>
      <c r="T8" s="486"/>
      <c r="U8" s="486"/>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486"/>
      <c r="D9" s="486"/>
      <c r="E9" s="486"/>
      <c r="F9" s="486"/>
      <c r="G9" s="486"/>
      <c r="H9" s="486"/>
      <c r="I9" s="486"/>
      <c r="J9" s="486"/>
      <c r="K9" s="486"/>
      <c r="L9" s="486"/>
      <c r="M9" s="486"/>
      <c r="N9" s="486"/>
      <c r="O9" s="486"/>
      <c r="P9" s="486"/>
      <c r="Q9" s="486"/>
      <c r="R9" s="486"/>
      <c r="S9" s="486"/>
      <c r="T9" s="486"/>
      <c r="U9" s="486"/>
      <c r="V9" s="494" t="str">
        <f>請求書!$V$9</f>
        <v>御中</v>
      </c>
      <c r="W9" s="494"/>
      <c r="X9" s="49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487"/>
      <c r="D10" s="487"/>
      <c r="E10" s="487"/>
      <c r="F10" s="487"/>
      <c r="G10" s="487"/>
      <c r="H10" s="487"/>
      <c r="I10" s="487"/>
      <c r="J10" s="487"/>
      <c r="K10" s="487"/>
      <c r="L10" s="487"/>
      <c r="M10" s="487"/>
      <c r="N10" s="487"/>
      <c r="O10" s="487"/>
      <c r="P10" s="487"/>
      <c r="Q10" s="487"/>
      <c r="R10" s="487"/>
      <c r="S10" s="487"/>
      <c r="T10" s="487"/>
      <c r="U10" s="487"/>
      <c r="V10" s="495"/>
      <c r="W10" s="495"/>
      <c r="X10" s="49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488"/>
      <c r="AB12" s="489"/>
      <c r="AC12" s="489"/>
      <c r="AD12" s="489"/>
      <c r="AE12" s="489"/>
      <c r="AF12" s="489"/>
      <c r="AG12" s="489"/>
      <c r="AH12" s="489"/>
      <c r="AI12" s="489"/>
      <c r="AJ12" s="489"/>
      <c r="AK12" s="489"/>
      <c r="AL12" s="489"/>
      <c r="AM12" s="489"/>
      <c r="AN12" s="489"/>
      <c r="AO12" s="489"/>
      <c r="AP12" s="489"/>
      <c r="AQ12" s="489"/>
      <c r="AR12" s="489"/>
      <c r="AS12" s="489"/>
      <c r="AT12" s="489"/>
      <c r="AU12" s="489"/>
      <c r="AV12" s="489"/>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490"/>
      <c r="AB13" s="491"/>
      <c r="AC13" s="491"/>
      <c r="AD13" s="491"/>
      <c r="AE13" s="491"/>
      <c r="AF13" s="491"/>
      <c r="AG13" s="491"/>
      <c r="AH13" s="491"/>
      <c r="AI13" s="491"/>
      <c r="AJ13" s="491"/>
      <c r="AK13" s="491"/>
      <c r="AL13" s="491"/>
      <c r="AM13" s="491"/>
      <c r="AN13" s="491"/>
      <c r="AO13" s="491"/>
      <c r="AP13" s="491"/>
      <c r="AQ13" s="491"/>
      <c r="AR13" s="491"/>
      <c r="AS13" s="491"/>
      <c r="AT13" s="491"/>
      <c r="AU13" s="491"/>
      <c r="AV13" s="491"/>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508" t="s">
        <v>82</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50" ht="18" customHeight="1">
      <c r="A18" s="176"/>
      <c r="B18" s="176"/>
    </row>
    <row r="19" spans="1:50" ht="18" customHeight="1">
      <c r="A19" s="504" t="s">
        <v>66</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50" ht="18" customHeight="1">
      <c r="A20" s="176"/>
      <c r="B20" s="176"/>
    </row>
    <row r="21" spans="1:50" s="176" customFormat="1" ht="18" customHeight="1">
      <c r="C21" s="492" t="s">
        <v>67</v>
      </c>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t="s">
        <v>68</v>
      </c>
      <c r="AI21" s="492"/>
      <c r="AJ21" s="492"/>
      <c r="AK21" s="492"/>
      <c r="AL21" s="492"/>
      <c r="AM21" s="492" t="s">
        <v>69</v>
      </c>
      <c r="AN21" s="492"/>
      <c r="AO21" s="492"/>
      <c r="AP21" s="492"/>
      <c r="AQ21" s="492"/>
      <c r="AR21" s="492" t="s">
        <v>70</v>
      </c>
      <c r="AS21" s="492"/>
      <c r="AT21" s="492"/>
      <c r="AU21" s="492"/>
      <c r="AV21" s="492"/>
    </row>
    <row r="22" spans="1:50" s="176" customFormat="1" ht="30" customHeight="1">
      <c r="C22" s="477" t="str">
        <f>請求書!$C22</f>
        <v xml:space="preserve">送 料   </v>
      </c>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516">
        <f>請求書!$AH22</f>
        <v>0</v>
      </c>
      <c r="AI22" s="516"/>
      <c r="AJ22" s="516"/>
      <c r="AK22" s="516"/>
      <c r="AL22" s="516"/>
      <c r="AM22" s="499">
        <f>請求書!$AM22</f>
        <v>1</v>
      </c>
      <c r="AN22" s="499"/>
      <c r="AO22" s="499"/>
      <c r="AP22" s="499"/>
      <c r="AQ22" s="499"/>
      <c r="AR22" s="496">
        <f>請求書!$AR22</f>
        <v>0</v>
      </c>
      <c r="AS22" s="496"/>
      <c r="AT22" s="496"/>
      <c r="AU22" s="496"/>
      <c r="AV22" s="496"/>
    </row>
    <row r="23" spans="1:50" s="176" customFormat="1" ht="30" customHeight="1">
      <c r="C23" s="477" t="str">
        <f>請求書!$C23</f>
        <v/>
      </c>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516" t="str">
        <f>請求書!$AH23</f>
        <v/>
      </c>
      <c r="AI23" s="516"/>
      <c r="AJ23" s="516"/>
      <c r="AK23" s="516"/>
      <c r="AL23" s="516"/>
      <c r="AM23" s="499" t="str">
        <f>請求書!$AM23</f>
        <v/>
      </c>
      <c r="AN23" s="499"/>
      <c r="AO23" s="499"/>
      <c r="AP23" s="499"/>
      <c r="AQ23" s="499"/>
      <c r="AR23" s="496" t="str">
        <f>請求書!$AR23</f>
        <v/>
      </c>
      <c r="AS23" s="496"/>
      <c r="AT23" s="496"/>
      <c r="AU23" s="496"/>
      <c r="AV23" s="496"/>
    </row>
    <row r="24" spans="1:50" s="176" customFormat="1" ht="30" customHeight="1">
      <c r="C24" s="477" t="str">
        <f>請求書!$C24</f>
        <v/>
      </c>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516" t="str">
        <f>請求書!$AH24</f>
        <v/>
      </c>
      <c r="AI24" s="516"/>
      <c r="AJ24" s="516"/>
      <c r="AK24" s="516"/>
      <c r="AL24" s="516"/>
      <c r="AM24" s="499" t="str">
        <f>請求書!$AM24</f>
        <v/>
      </c>
      <c r="AN24" s="499"/>
      <c r="AO24" s="499"/>
      <c r="AP24" s="499"/>
      <c r="AQ24" s="499"/>
      <c r="AR24" s="496" t="str">
        <f>請求書!$AR24</f>
        <v/>
      </c>
      <c r="AS24" s="496"/>
      <c r="AT24" s="496"/>
      <c r="AU24" s="496"/>
      <c r="AV24" s="496"/>
    </row>
    <row r="25" spans="1:50" s="176" customFormat="1" ht="30" customHeight="1">
      <c r="C25" s="477" t="str">
        <f>請求書!$C25</f>
        <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516" t="str">
        <f>請求書!$AH25</f>
        <v/>
      </c>
      <c r="AI25" s="516"/>
      <c r="AJ25" s="516"/>
      <c r="AK25" s="516"/>
      <c r="AL25" s="516"/>
      <c r="AM25" s="499" t="str">
        <f>請求書!$AM25</f>
        <v/>
      </c>
      <c r="AN25" s="499"/>
      <c r="AO25" s="499"/>
      <c r="AP25" s="499"/>
      <c r="AQ25" s="499"/>
      <c r="AR25" s="496" t="str">
        <f>請求書!$AR25</f>
        <v/>
      </c>
      <c r="AS25" s="496"/>
      <c r="AT25" s="496"/>
      <c r="AU25" s="496"/>
      <c r="AV25" s="496"/>
    </row>
    <row r="26" spans="1:50" s="176" customFormat="1" ht="30" customHeight="1">
      <c r="C26" s="477" t="str">
        <f>請求書!$C26</f>
        <v/>
      </c>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516" t="str">
        <f>請求書!$AH26</f>
        <v/>
      </c>
      <c r="AI26" s="516"/>
      <c r="AJ26" s="516"/>
      <c r="AK26" s="516"/>
      <c r="AL26" s="516"/>
      <c r="AM26" s="499" t="str">
        <f>請求書!$AM26</f>
        <v/>
      </c>
      <c r="AN26" s="499"/>
      <c r="AO26" s="499"/>
      <c r="AP26" s="499"/>
      <c r="AQ26" s="499"/>
      <c r="AR26" s="496" t="str">
        <f>請求書!$AR26</f>
        <v/>
      </c>
      <c r="AS26" s="496"/>
      <c r="AT26" s="496"/>
      <c r="AU26" s="496"/>
      <c r="AV26" s="496"/>
    </row>
    <row r="27" spans="1:50" s="176" customFormat="1" ht="30" customHeight="1">
      <c r="C27" s="477" t="str">
        <f>請求書!$C27</f>
        <v/>
      </c>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516" t="str">
        <f>請求書!$AH27</f>
        <v/>
      </c>
      <c r="AI27" s="516"/>
      <c r="AJ27" s="516"/>
      <c r="AK27" s="516"/>
      <c r="AL27" s="516"/>
      <c r="AM27" s="499" t="str">
        <f>請求書!$AM27</f>
        <v/>
      </c>
      <c r="AN27" s="499"/>
      <c r="AO27" s="499"/>
      <c r="AP27" s="499"/>
      <c r="AQ27" s="499"/>
      <c r="AR27" s="496" t="str">
        <f>請求書!$AR27</f>
        <v/>
      </c>
      <c r="AS27" s="496"/>
      <c r="AT27" s="496"/>
      <c r="AU27" s="496"/>
      <c r="AV27" s="496"/>
    </row>
    <row r="28" spans="1:50" s="176" customFormat="1" ht="30" customHeight="1">
      <c r="C28" s="477" t="str">
        <f>請求書!$C28</f>
        <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516" t="str">
        <f>請求書!$AH28</f>
        <v/>
      </c>
      <c r="AI28" s="516"/>
      <c r="AJ28" s="516"/>
      <c r="AK28" s="516"/>
      <c r="AL28" s="516"/>
      <c r="AM28" s="499" t="str">
        <f>請求書!$AM28</f>
        <v/>
      </c>
      <c r="AN28" s="499"/>
      <c r="AO28" s="499"/>
      <c r="AP28" s="499"/>
      <c r="AQ28" s="499"/>
      <c r="AR28" s="496" t="str">
        <f>請求書!$AR28</f>
        <v/>
      </c>
      <c r="AS28" s="496"/>
      <c r="AT28" s="496"/>
      <c r="AU28" s="496"/>
      <c r="AV28" s="496"/>
    </row>
    <row r="29" spans="1:50" s="176" customFormat="1" ht="30" customHeight="1">
      <c r="C29" s="477" t="str">
        <f>請求書!$C29</f>
        <v/>
      </c>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516" t="str">
        <f>請求書!$AH29</f>
        <v/>
      </c>
      <c r="AI29" s="516"/>
      <c r="AJ29" s="516"/>
      <c r="AK29" s="516"/>
      <c r="AL29" s="516"/>
      <c r="AM29" s="499" t="str">
        <f>請求書!$AM29</f>
        <v/>
      </c>
      <c r="AN29" s="499"/>
      <c r="AO29" s="499"/>
      <c r="AP29" s="499"/>
      <c r="AQ29" s="499"/>
      <c r="AR29" s="496" t="str">
        <f>請求書!$AR29</f>
        <v/>
      </c>
      <c r="AS29" s="496"/>
      <c r="AT29" s="496"/>
      <c r="AU29" s="496"/>
      <c r="AV29" s="496"/>
    </row>
    <row r="30" spans="1:50" s="176" customFormat="1" ht="30" customHeight="1">
      <c r="C30" s="477" t="str">
        <f>請求書!$C30</f>
        <v/>
      </c>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516" t="str">
        <f>請求書!$AH30</f>
        <v/>
      </c>
      <c r="AI30" s="516"/>
      <c r="AJ30" s="516"/>
      <c r="AK30" s="516"/>
      <c r="AL30" s="516"/>
      <c r="AM30" s="499" t="str">
        <f>請求書!$AM30</f>
        <v/>
      </c>
      <c r="AN30" s="499"/>
      <c r="AO30" s="499"/>
      <c r="AP30" s="499"/>
      <c r="AQ30" s="499"/>
      <c r="AR30" s="496" t="str">
        <f>請求書!$AR30</f>
        <v/>
      </c>
      <c r="AS30" s="496"/>
      <c r="AT30" s="496"/>
      <c r="AU30" s="496"/>
      <c r="AV30" s="496"/>
    </row>
    <row r="31" spans="1:50" s="176" customFormat="1" ht="30" customHeight="1">
      <c r="C31" s="477" t="str">
        <f>請求書!$C31</f>
        <v/>
      </c>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516" t="str">
        <f>請求書!$AH31</f>
        <v/>
      </c>
      <c r="AI31" s="516"/>
      <c r="AJ31" s="516"/>
      <c r="AK31" s="516"/>
      <c r="AL31" s="516"/>
      <c r="AM31" s="499" t="str">
        <f>請求書!$AM31</f>
        <v/>
      </c>
      <c r="AN31" s="499"/>
      <c r="AO31" s="499"/>
      <c r="AP31" s="499"/>
      <c r="AQ31" s="499"/>
      <c r="AR31" s="496" t="str">
        <f>請求書!$AR31</f>
        <v/>
      </c>
      <c r="AS31" s="496"/>
      <c r="AT31" s="496"/>
      <c r="AU31" s="496"/>
      <c r="AV31" s="496"/>
    </row>
    <row r="32" spans="1:50" s="176" customFormat="1" ht="30" customHeight="1">
      <c r="C32" s="477" t="str">
        <f>請求書!$C32</f>
        <v/>
      </c>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516" t="str">
        <f>請求書!$AH32</f>
        <v/>
      </c>
      <c r="AI32" s="516"/>
      <c r="AJ32" s="516"/>
      <c r="AK32" s="516"/>
      <c r="AL32" s="516"/>
      <c r="AM32" s="499" t="str">
        <f>請求書!$AM32</f>
        <v/>
      </c>
      <c r="AN32" s="499"/>
      <c r="AO32" s="499"/>
      <c r="AP32" s="499"/>
      <c r="AQ32" s="499"/>
      <c r="AR32" s="496" t="str">
        <f>請求書!$AR32</f>
        <v/>
      </c>
      <c r="AS32" s="496"/>
      <c r="AT32" s="496"/>
      <c r="AU32" s="496"/>
      <c r="AV32" s="496"/>
    </row>
    <row r="33" spans="8:97" s="176" customFormat="1" ht="18" customHeight="1">
      <c r="N33" s="199"/>
      <c r="AB33" s="200"/>
      <c r="AH33" s="499" t="s">
        <v>2</v>
      </c>
      <c r="AI33" s="499"/>
      <c r="AJ33" s="499"/>
      <c r="AK33" s="499"/>
      <c r="AL33" s="499"/>
      <c r="AM33" s="499"/>
      <c r="AN33" s="499"/>
      <c r="AO33" s="499"/>
      <c r="AP33" s="499"/>
      <c r="AQ33" s="499"/>
      <c r="AR33" s="496">
        <f>請求書!$AR33</f>
        <v>0</v>
      </c>
      <c r="AS33" s="496"/>
      <c r="AT33" s="496"/>
      <c r="AU33" s="496"/>
      <c r="AV33" s="496"/>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99" t="s">
        <v>1</v>
      </c>
      <c r="AI34" s="499"/>
      <c r="AJ34" s="499"/>
      <c r="AK34" s="499"/>
      <c r="AL34" s="499"/>
      <c r="AM34" s="499"/>
      <c r="AN34" s="499"/>
      <c r="AO34" s="499"/>
      <c r="AP34" s="499"/>
      <c r="AQ34" s="499"/>
      <c r="AR34" s="496">
        <f>請求書!$AR34</f>
        <v>0</v>
      </c>
      <c r="AS34" s="496"/>
      <c r="AT34" s="496"/>
      <c r="AU34" s="496"/>
      <c r="AV34" s="496"/>
      <c r="AZ34" s="202"/>
      <c r="BA34" s="497"/>
      <c r="BB34" s="497"/>
      <c r="BC34" s="497"/>
      <c r="BD34" s="497"/>
      <c r="BE34" s="497"/>
      <c r="BF34" s="497"/>
      <c r="BG34" s="497"/>
      <c r="BH34" s="497"/>
      <c r="BI34" s="497"/>
      <c r="BJ34" s="497"/>
      <c r="BK34" s="497"/>
      <c r="BL34" s="497"/>
      <c r="BM34" s="497"/>
      <c r="BN34" s="497"/>
      <c r="BO34" s="497"/>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99" t="s">
        <v>86</v>
      </c>
      <c r="AI35" s="499"/>
      <c r="AJ35" s="499"/>
      <c r="AK35" s="499"/>
      <c r="AL35" s="499"/>
      <c r="AM35" s="499"/>
      <c r="AN35" s="499"/>
      <c r="AO35" s="499"/>
      <c r="AP35" s="499"/>
      <c r="AQ35" s="499"/>
      <c r="AR35" s="496">
        <f>請求書!$AR35</f>
        <v>0</v>
      </c>
      <c r="AS35" s="496"/>
      <c r="AT35" s="496"/>
      <c r="AU35" s="496"/>
      <c r="AV35" s="496"/>
      <c r="AZ35" s="202"/>
      <c r="BA35" s="497"/>
      <c r="BB35" s="497"/>
      <c r="BC35" s="497"/>
      <c r="BD35" s="497"/>
      <c r="BE35" s="497"/>
      <c r="BF35" s="497"/>
      <c r="BG35" s="497"/>
      <c r="BH35" s="497"/>
      <c r="BI35" s="497"/>
      <c r="BJ35" s="497"/>
      <c r="BK35" s="497"/>
      <c r="BL35" s="497"/>
      <c r="BM35" s="497"/>
      <c r="BN35" s="497"/>
      <c r="BO35" s="497"/>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505"/>
      <c r="BA36" s="505"/>
      <c r="BB36" s="505"/>
      <c r="BC36" s="505"/>
      <c r="BD36" s="505"/>
      <c r="BE36" s="505"/>
      <c r="BF36" s="505"/>
      <c r="BG36" s="505"/>
      <c r="BH36" s="505"/>
      <c r="BI36" s="505"/>
      <c r="BJ36" s="505"/>
      <c r="BK36" s="505"/>
      <c r="BL36" s="505"/>
      <c r="BM36" s="505"/>
      <c r="BN36" s="505"/>
      <c r="BO36" s="505"/>
      <c r="BP36" s="505"/>
      <c r="BQ36" s="505"/>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504" t="s">
        <v>80</v>
      </c>
      <c r="I37" s="504"/>
      <c r="J37" s="504"/>
      <c r="K37" s="504"/>
      <c r="L37" s="504"/>
      <c r="M37" s="504"/>
      <c r="N37" s="504"/>
      <c r="O37" s="506">
        <f>請求書!O37</f>
        <v>0</v>
      </c>
      <c r="P37" s="506"/>
      <c r="Q37" s="506"/>
      <c r="R37" s="506"/>
      <c r="S37" s="506"/>
      <c r="T37" s="506"/>
      <c r="U37" s="506"/>
      <c r="V37" s="506"/>
      <c r="W37" s="506"/>
      <c r="X37" s="506"/>
      <c r="Y37" s="506"/>
      <c r="Z37" s="506"/>
      <c r="AA37" s="506"/>
      <c r="AB37" s="506"/>
      <c r="AC37" s="506"/>
      <c r="AD37" s="506"/>
      <c r="AE37" s="506"/>
      <c r="AF37" s="506"/>
      <c r="AG37" s="506"/>
      <c r="AH37" s="506"/>
      <c r="AI37" s="506"/>
      <c r="AJ37" s="506"/>
      <c r="AK37" s="208" t="s">
        <v>72</v>
      </c>
      <c r="AL37" s="209"/>
      <c r="AM37" s="176"/>
      <c r="AN37" s="176"/>
      <c r="AO37" s="176"/>
      <c r="AP37" s="176"/>
      <c r="AZ37" s="505"/>
      <c r="BA37" s="505"/>
      <c r="BB37" s="505"/>
      <c r="BC37" s="505"/>
      <c r="BD37" s="505"/>
      <c r="BE37" s="505"/>
      <c r="BF37" s="505"/>
      <c r="BG37" s="505"/>
      <c r="BH37" s="505"/>
      <c r="BI37" s="505"/>
      <c r="BJ37" s="505"/>
      <c r="BK37" s="505"/>
      <c r="BL37" s="505"/>
      <c r="BM37" s="505"/>
      <c r="BN37" s="505"/>
      <c r="BO37" s="505"/>
      <c r="BP37" s="505"/>
      <c r="BQ37" s="505"/>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8"/>
      <c r="P38" s="498"/>
      <c r="Q38" s="498"/>
      <c r="R38" s="498"/>
      <c r="S38" s="498"/>
      <c r="T38" s="498"/>
      <c r="U38" s="498"/>
      <c r="V38" s="498"/>
      <c r="W38" s="498"/>
      <c r="X38" s="498"/>
      <c r="Y38" s="498"/>
      <c r="Z38" s="498"/>
      <c r="AA38" s="498"/>
      <c r="AB38" s="498"/>
      <c r="AC38" s="498"/>
      <c r="AD38" s="498"/>
      <c r="AE38" s="498"/>
      <c r="AF38" s="507"/>
      <c r="AG38" s="507"/>
      <c r="AH38" s="507"/>
      <c r="AI38" s="507"/>
      <c r="AJ38" s="210"/>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79"/>
      <c r="CL38" s="179"/>
      <c r="CM38" s="179"/>
      <c r="CN38" s="184"/>
      <c r="CO38" s="184"/>
      <c r="CP38" s="184"/>
      <c r="CQ38" s="184"/>
      <c r="CR38" s="184"/>
      <c r="CS38" s="184"/>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c r="S40" s="176"/>
      <c r="T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8"/>
      <c r="AL41" s="484"/>
      <c r="AM41" s="484"/>
      <c r="AN41" s="484"/>
      <c r="AO41" s="484"/>
      <c r="AP41" s="484"/>
      <c r="AQ41" s="484"/>
      <c r="AR41" s="484"/>
      <c r="AS41" s="484"/>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c r="BF43" s="221"/>
      <c r="BK43" s="221"/>
    </row>
    <row r="44" spans="8:97" ht="18" customHeight="1">
      <c r="BF44" s="221"/>
    </row>
    <row r="45" spans="8:97" ht="18" customHeight="1">
      <c r="BF45" s="221"/>
    </row>
    <row r="46" spans="8:97" ht="18" customHeight="1">
      <c r="BF46" s="221"/>
    </row>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row r="108" s="145" customFormat="1" ht="18" customHeight="1"/>
    <row r="109" s="145" customFormat="1" ht="18" customHeight="1"/>
    <row r="110" s="145" customFormat="1" ht="18" customHeight="1"/>
  </sheetData>
  <sheetProtection algorithmName="SHA-512" hashValue="qgB4n3R26M4nzTyg/me9BeHgfXiVgmfxK7CeUiquftPTWpQHUKKFrA3FJO2LmmA1N47hVruFWaHl8NJT1gOTbg==" saltValue="RxkcVwixWXU1/biohFB/yw==" spinCount="100000" sheet="1" objects="1" scenarios="1"/>
  <mergeCells count="75">
    <mergeCell ref="AZ5:CA6"/>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29:AL29"/>
    <mergeCell ref="AM29:AQ29"/>
    <mergeCell ref="AR29:AV29"/>
    <mergeCell ref="AH30:AL30"/>
    <mergeCell ref="O38:AE38"/>
    <mergeCell ref="AF38:AI38"/>
    <mergeCell ref="AH34:AQ34"/>
    <mergeCell ref="C30:AG30"/>
    <mergeCell ref="AM30:AQ30"/>
    <mergeCell ref="H37:N37"/>
    <mergeCell ref="O37:AJ37"/>
    <mergeCell ref="C29:AG29"/>
    <mergeCell ref="C17:AL17"/>
    <mergeCell ref="A19:AX19"/>
    <mergeCell ref="C21:AG21"/>
    <mergeCell ref="AH21:AL21"/>
    <mergeCell ref="AM21:AQ21"/>
    <mergeCell ref="AR21:AV21"/>
    <mergeCell ref="AP1:AX1"/>
    <mergeCell ref="AR3:AT3"/>
    <mergeCell ref="A4:AX6"/>
    <mergeCell ref="C8:U10"/>
    <mergeCell ref="AL2:AX2"/>
    <mergeCell ref="V9:X10"/>
    <mergeCell ref="C24:AG24"/>
    <mergeCell ref="AH24:AL24"/>
    <mergeCell ref="AM24:AQ24"/>
    <mergeCell ref="AR24:AV24"/>
    <mergeCell ref="C25:AG25"/>
    <mergeCell ref="AH25:AL25"/>
    <mergeCell ref="AM25:AQ25"/>
    <mergeCell ref="AR25:AV25"/>
    <mergeCell ref="C28:AG28"/>
    <mergeCell ref="AH28:AL28"/>
    <mergeCell ref="AM28:AQ28"/>
    <mergeCell ref="AR28:AV28"/>
    <mergeCell ref="C26:AG26"/>
    <mergeCell ref="AH26:AL26"/>
    <mergeCell ref="AM26:AQ26"/>
    <mergeCell ref="AR26:AV26"/>
    <mergeCell ref="C27:AG27"/>
    <mergeCell ref="AH27:AL27"/>
    <mergeCell ref="AM27:AQ27"/>
    <mergeCell ref="AR27:AV27"/>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6">
    <pageSetUpPr fitToPage="1"/>
  </sheetPr>
  <dimension ref="A1:CS102"/>
  <sheetViews>
    <sheetView showGridLines="0" view="pageBreakPreview" zoomScale="90" zoomScaleNormal="90" zoomScaleSheetLayoutView="90" workbookViewId="0">
      <selection activeCell="J45" sqref="J45"/>
    </sheetView>
  </sheetViews>
  <sheetFormatPr defaultColWidth="1.88671875" defaultRowHeight="13.2"/>
  <cols>
    <col min="1" max="1" width="2.109375" style="145" customWidth="1"/>
    <col min="2" max="40" width="2" style="145" customWidth="1"/>
    <col min="41"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8"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33" t="s">
        <v>49</v>
      </c>
      <c r="AM1" s="533"/>
      <c r="AN1" s="533"/>
      <c r="AO1" s="533"/>
      <c r="AP1" s="534">
        <f>請求書!AP1</f>
        <v>0</v>
      </c>
      <c r="AQ1" s="535"/>
      <c r="AR1" s="535"/>
      <c r="AS1" s="535"/>
      <c r="AT1" s="535"/>
      <c r="AU1" s="535"/>
      <c r="AV1" s="535"/>
      <c r="AW1" s="535"/>
      <c r="AX1" s="535"/>
    </row>
    <row r="2" spans="1:97" ht="18" customHeight="1">
      <c r="AK2" s="223">
        <f ca="1">TODAY()</f>
        <v>45779</v>
      </c>
      <c r="AL2" s="536">
        <f ca="1">請求書!$AI$2</f>
        <v>45779</v>
      </c>
      <c r="AM2" s="536"/>
      <c r="AN2" s="536"/>
      <c r="AO2" s="536"/>
      <c r="AP2" s="536"/>
      <c r="AQ2" s="536"/>
      <c r="AR2" s="536"/>
      <c r="AS2" s="536"/>
      <c r="AT2" s="536"/>
      <c r="AU2" s="536"/>
      <c r="AV2" s="536"/>
      <c r="AW2" s="536"/>
      <c r="AX2" s="536"/>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178"/>
      <c r="CD2" s="178"/>
      <c r="CE2" s="178"/>
      <c r="CF2" s="178"/>
      <c r="CG2" s="178"/>
      <c r="CH2" s="178"/>
      <c r="CI2" s="178"/>
      <c r="CJ2" s="178"/>
      <c r="CK2" s="179"/>
      <c r="CL2" s="179"/>
      <c r="CM2" s="179"/>
      <c r="CN2" s="180"/>
      <c r="CO2" s="180"/>
      <c r="CP2" s="180"/>
      <c r="CQ2" s="180"/>
      <c r="CR2" s="180"/>
      <c r="CS2" s="180"/>
    </row>
    <row r="3" spans="1:97" ht="18" customHeight="1">
      <c r="AR3" s="484"/>
      <c r="AS3" s="484"/>
      <c r="AT3" s="484"/>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178"/>
      <c r="CD3" s="178"/>
      <c r="CE3" s="178"/>
      <c r="CF3" s="178"/>
      <c r="CG3" s="178"/>
      <c r="CH3" s="178"/>
      <c r="CI3" s="178"/>
      <c r="CJ3" s="178"/>
      <c r="CK3" s="179"/>
      <c r="CL3" s="179"/>
      <c r="CM3" s="179"/>
      <c r="CN3" s="180"/>
      <c r="CO3" s="180"/>
      <c r="CP3" s="180"/>
      <c r="CQ3" s="180"/>
      <c r="CR3" s="180"/>
      <c r="CS3" s="180"/>
    </row>
    <row r="4" spans="1:97" ht="6" customHeight="1">
      <c r="A4" s="532" t="s">
        <v>150</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row>
    <row r="6" spans="1:97" s="185" customFormat="1" ht="18"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86" t="str">
        <f>計算書!K48</f>
        <v>0　　</v>
      </c>
      <c r="D8" s="486"/>
      <c r="E8" s="486"/>
      <c r="F8" s="486"/>
      <c r="G8" s="486"/>
      <c r="H8" s="486"/>
      <c r="I8" s="486"/>
      <c r="J8" s="486"/>
      <c r="K8" s="486"/>
      <c r="L8" s="486"/>
      <c r="M8" s="486"/>
      <c r="N8" s="486"/>
      <c r="O8" s="486"/>
      <c r="P8" s="486"/>
      <c r="Q8" s="486"/>
      <c r="R8" s="486"/>
      <c r="S8" s="486"/>
      <c r="T8" s="486"/>
      <c r="U8" s="486"/>
      <c r="CF8" s="178"/>
      <c r="CG8" s="178"/>
      <c r="CH8" s="178"/>
      <c r="CI8" s="178"/>
      <c r="CJ8" s="178"/>
      <c r="CK8" s="179"/>
      <c r="CL8" s="179"/>
      <c r="CM8" s="179"/>
      <c r="CN8" s="180"/>
      <c r="CO8" s="180"/>
      <c r="CP8" s="180"/>
      <c r="CQ8" s="180"/>
      <c r="CR8" s="180"/>
      <c r="CS8" s="180"/>
    </row>
    <row r="9" spans="1:97" ht="18" customHeight="1">
      <c r="C9" s="486"/>
      <c r="D9" s="486"/>
      <c r="E9" s="486"/>
      <c r="F9" s="486"/>
      <c r="G9" s="486"/>
      <c r="H9" s="486"/>
      <c r="I9" s="486"/>
      <c r="J9" s="486"/>
      <c r="K9" s="486"/>
      <c r="L9" s="486"/>
      <c r="M9" s="486"/>
      <c r="N9" s="486"/>
      <c r="O9" s="486"/>
      <c r="P9" s="486"/>
      <c r="Q9" s="486"/>
      <c r="R9" s="486"/>
      <c r="S9" s="486"/>
      <c r="T9" s="486"/>
      <c r="U9" s="486"/>
      <c r="V9" s="494" t="s">
        <v>172</v>
      </c>
      <c r="W9" s="494"/>
      <c r="X9" s="494"/>
      <c r="Y9" s="186"/>
      <c r="Z9" s="186"/>
      <c r="AA9" s="176"/>
      <c r="AB9" s="176"/>
      <c r="AC9" s="176"/>
      <c r="AD9" s="176"/>
      <c r="AE9" s="176"/>
      <c r="AF9" s="176"/>
      <c r="AG9" s="176"/>
      <c r="AH9" s="176"/>
      <c r="AI9" s="176"/>
      <c r="AJ9" s="176"/>
      <c r="AK9" s="176"/>
      <c r="AL9" s="176"/>
      <c r="AM9" s="176"/>
      <c r="AN9" s="176"/>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178"/>
      <c r="CG9" s="178"/>
      <c r="CH9" s="178"/>
      <c r="CI9" s="178"/>
      <c r="CJ9" s="178"/>
      <c r="CK9" s="179"/>
      <c r="CL9" s="179"/>
      <c r="CM9" s="179"/>
      <c r="CN9" s="180"/>
      <c r="CO9" s="180"/>
      <c r="CP9" s="180"/>
      <c r="CQ9" s="180"/>
      <c r="CR9" s="180"/>
      <c r="CS9" s="180"/>
    </row>
    <row r="10" spans="1:97" ht="18" customHeight="1" thickBot="1">
      <c r="C10" s="487"/>
      <c r="D10" s="487"/>
      <c r="E10" s="487"/>
      <c r="F10" s="487"/>
      <c r="G10" s="487"/>
      <c r="H10" s="487"/>
      <c r="I10" s="487"/>
      <c r="J10" s="487"/>
      <c r="K10" s="487"/>
      <c r="L10" s="487"/>
      <c r="M10" s="487"/>
      <c r="N10" s="487"/>
      <c r="O10" s="487"/>
      <c r="P10" s="487"/>
      <c r="Q10" s="487"/>
      <c r="R10" s="487"/>
      <c r="S10" s="487"/>
      <c r="T10" s="487"/>
      <c r="U10" s="487"/>
      <c r="V10" s="495"/>
      <c r="W10" s="495"/>
      <c r="X10" s="495"/>
      <c r="Y10" s="227"/>
      <c r="Z10" s="186"/>
      <c r="AA10" s="176"/>
      <c r="AB10" s="176"/>
      <c r="AC10" s="176"/>
      <c r="AD10" s="176"/>
      <c r="AE10" s="176"/>
      <c r="AF10" s="176"/>
      <c r="AG10" s="176"/>
      <c r="AH10" s="176"/>
      <c r="AI10" s="176"/>
      <c r="AJ10" s="176"/>
      <c r="AK10" s="176"/>
      <c r="AL10" s="176"/>
      <c r="AM10" s="176"/>
      <c r="AN10" s="176"/>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488"/>
      <c r="AB12" s="489"/>
      <c r="AC12" s="489"/>
      <c r="AD12" s="489"/>
      <c r="AE12" s="489"/>
      <c r="AF12" s="489"/>
      <c r="AG12" s="489"/>
      <c r="AH12" s="489"/>
      <c r="AI12" s="489"/>
      <c r="AJ12" s="489"/>
      <c r="AK12" s="489"/>
      <c r="AL12" s="489"/>
      <c r="AM12" s="489"/>
      <c r="AN12" s="489"/>
      <c r="AO12" s="489"/>
      <c r="AP12" s="489"/>
      <c r="AQ12" s="489"/>
      <c r="AR12" s="489"/>
      <c r="AS12" s="489"/>
      <c r="AT12" s="489"/>
      <c r="AU12" s="489"/>
      <c r="AV12" s="489"/>
      <c r="AZ12" s="183"/>
      <c r="CS12" s="184"/>
    </row>
    <row r="13" spans="1:97" ht="18" customHeight="1">
      <c r="A13" s="176"/>
      <c r="B13" s="176"/>
      <c r="N13" s="176"/>
      <c r="O13" s="176"/>
      <c r="P13" s="176"/>
      <c r="Q13" s="176"/>
      <c r="R13" s="176"/>
      <c r="S13" s="176"/>
      <c r="T13" s="192"/>
      <c r="U13" s="192"/>
      <c r="V13" s="192"/>
      <c r="W13" s="192"/>
      <c r="X13" s="192"/>
      <c r="Y13" s="192"/>
      <c r="Z13" s="192"/>
      <c r="AA13" s="490"/>
      <c r="AB13" s="491"/>
      <c r="AC13" s="491"/>
      <c r="AD13" s="491"/>
      <c r="AE13" s="491"/>
      <c r="AF13" s="491"/>
      <c r="AG13" s="491"/>
      <c r="AH13" s="491"/>
      <c r="AI13" s="491"/>
      <c r="AJ13" s="491"/>
      <c r="AK13" s="491"/>
      <c r="AL13" s="491"/>
      <c r="AM13" s="491"/>
      <c r="AN13" s="491"/>
      <c r="AO13" s="491"/>
      <c r="AP13" s="491"/>
      <c r="AQ13" s="491"/>
      <c r="AR13" s="491"/>
      <c r="AS13" s="491"/>
      <c r="AT13" s="491"/>
      <c r="AU13" s="491"/>
      <c r="AV13" s="491"/>
      <c r="AZ13" s="178"/>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97" ht="18" customHeight="1">
      <c r="A17" s="176"/>
      <c r="B17" s="176"/>
    </row>
    <row r="18" spans="1:97" ht="57.6" customHeight="1">
      <c r="A18" s="176"/>
      <c r="B18" s="176"/>
      <c r="C18" s="525" t="s">
        <v>91</v>
      </c>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BO18" s="228"/>
    </row>
    <row r="19" spans="1:97" ht="18" customHeight="1">
      <c r="A19" s="176"/>
      <c r="B19" s="176"/>
      <c r="AQ19" s="229" t="s">
        <v>89</v>
      </c>
    </row>
    <row r="20" spans="1:97" ht="18" customHeight="1">
      <c r="A20" s="504" t="s">
        <v>66</v>
      </c>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row>
    <row r="21" spans="1:97" ht="18" customHeight="1">
      <c r="A21" s="176"/>
      <c r="B21" s="176"/>
    </row>
    <row r="22" spans="1:97" ht="18.600000000000001" customHeight="1">
      <c r="F22" s="529" t="s">
        <v>173</v>
      </c>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30" t="s">
        <v>94</v>
      </c>
      <c r="AL22" s="530"/>
      <c r="AM22" s="530"/>
      <c r="AN22" s="530"/>
      <c r="AO22" s="530"/>
      <c r="BF22" s="221"/>
      <c r="BK22" s="225"/>
    </row>
    <row r="23" spans="1:97" ht="30" customHeight="1">
      <c r="F23" s="526" t="s">
        <v>148</v>
      </c>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8"/>
      <c r="AK23" s="519">
        <v>1</v>
      </c>
      <c r="AL23" s="520"/>
      <c r="AM23" s="520"/>
      <c r="AN23" s="520"/>
      <c r="AO23" s="521"/>
      <c r="BA23" s="219"/>
      <c r="BB23" s="219"/>
      <c r="BC23" s="219"/>
      <c r="BD23" s="197"/>
      <c r="BE23" s="197"/>
      <c r="BF23" s="221"/>
      <c r="BK23" s="225"/>
    </row>
    <row r="24" spans="1:97" ht="30" customHeight="1">
      <c r="F24" s="526" t="s">
        <v>149</v>
      </c>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8"/>
      <c r="AK24" s="519"/>
      <c r="AL24" s="520"/>
      <c r="AM24" s="520"/>
      <c r="AN24" s="520"/>
      <c r="AO24" s="521"/>
      <c r="BB24" s="197"/>
      <c r="BC24" s="197"/>
      <c r="BD24" s="197"/>
      <c r="BE24" s="197"/>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26"/>
      <c r="CL24" s="226"/>
      <c r="CM24" s="226"/>
      <c r="CN24" s="226"/>
      <c r="CO24" s="226"/>
      <c r="CP24" s="226"/>
      <c r="CQ24" s="226"/>
      <c r="CR24" s="226"/>
      <c r="CS24" s="226"/>
    </row>
    <row r="25" spans="1:97" ht="30" customHeight="1">
      <c r="F25" s="522"/>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4"/>
      <c r="AK25" s="519"/>
      <c r="AL25" s="520"/>
      <c r="AM25" s="520"/>
      <c r="AN25" s="520"/>
      <c r="AO25" s="521"/>
      <c r="BF25" s="221"/>
      <c r="BK25" s="225"/>
    </row>
    <row r="26" spans="1:97" ht="30" customHeight="1">
      <c r="F26" s="522"/>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4"/>
      <c r="AK26" s="519"/>
      <c r="AL26" s="520"/>
      <c r="AM26" s="520"/>
      <c r="AN26" s="520"/>
      <c r="AO26" s="521"/>
      <c r="BF26" s="221"/>
      <c r="BK26" s="225"/>
    </row>
    <row r="27" spans="1:97" ht="30" customHeight="1">
      <c r="F27" s="522"/>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4"/>
      <c r="AK27" s="519"/>
      <c r="AL27" s="520"/>
      <c r="AM27" s="520"/>
      <c r="AN27" s="520"/>
      <c r="AO27" s="521"/>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26"/>
      <c r="CL27" s="226"/>
      <c r="CM27" s="226"/>
      <c r="CN27" s="226"/>
      <c r="CO27" s="226"/>
      <c r="CP27" s="226"/>
      <c r="CQ27" s="226"/>
      <c r="CR27" s="226"/>
      <c r="CS27" s="226"/>
    </row>
    <row r="28" spans="1:97" ht="18" customHeight="1">
      <c r="A28" s="176"/>
      <c r="B28" s="176"/>
    </row>
    <row r="29" spans="1:97" ht="63.6" customHeight="1">
      <c r="A29" s="176"/>
      <c r="B29" s="176"/>
      <c r="C29" s="230"/>
      <c r="D29" s="512" t="s">
        <v>152</v>
      </c>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230"/>
    </row>
    <row r="30" spans="1:97" ht="18" customHeight="1">
      <c r="A30" s="176"/>
      <c r="B30" s="176"/>
      <c r="C30" s="231"/>
      <c r="D30" s="231"/>
      <c r="E30" s="231"/>
      <c r="F30" s="230"/>
      <c r="G30" s="230"/>
      <c r="H30" s="230"/>
      <c r="I30" s="230"/>
      <c r="J30" s="230"/>
      <c r="K30" s="230"/>
      <c r="L30" s="230"/>
      <c r="AP30" s="231"/>
      <c r="AQ30" s="231"/>
      <c r="AR30" s="231"/>
      <c r="AS30" s="231"/>
      <c r="AT30" s="231"/>
      <c r="AU30" s="231"/>
      <c r="AV30" s="231"/>
    </row>
    <row r="31" spans="1:97" ht="63.6" customHeight="1">
      <c r="A31" s="176"/>
      <c r="B31" s="176"/>
      <c r="C31" s="231"/>
      <c r="D31" s="518" t="s">
        <v>153</v>
      </c>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230"/>
    </row>
    <row r="32" spans="1:97" ht="18" customHeight="1">
      <c r="A32" s="176"/>
      <c r="B32" s="176"/>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row>
    <row r="33" spans="1:58" ht="18" customHeight="1">
      <c r="A33" s="176"/>
      <c r="B33" s="176"/>
      <c r="C33" s="231"/>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29" t="s">
        <v>90</v>
      </c>
      <c r="AR33" s="230"/>
      <c r="AS33" s="230"/>
      <c r="AT33" s="230"/>
      <c r="AU33" s="230"/>
      <c r="AV33" s="230"/>
    </row>
    <row r="34" spans="1:58" ht="18" customHeight="1">
      <c r="A34" s="176"/>
      <c r="B34" s="176"/>
      <c r="AQ34" s="229"/>
      <c r="AR34" s="230"/>
      <c r="AS34" s="230"/>
      <c r="AT34" s="230"/>
    </row>
    <row r="35" spans="1:58" ht="18" customHeight="1">
      <c r="A35" s="176"/>
      <c r="B35" s="176"/>
      <c r="AQ35" s="229"/>
    </row>
    <row r="36" spans="1:58" ht="18" customHeight="1">
      <c r="BF36" s="221"/>
    </row>
    <row r="37" spans="1:58" ht="18" customHeight="1">
      <c r="BF37" s="221"/>
    </row>
    <row r="38" spans="1:58" ht="18" customHeight="1">
      <c r="BF38" s="221"/>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sheetData>
  <sheetProtection algorithmName="SHA-512" hashValue="mCXQmis2bp/qAJ9ohnIzKxkJdc8Zrq8+IJM4YZ1JoflD0xacMPA46rBWPaWmZx6Fr7jTGp0zX2mF4rS9D9OVjQ==" saltValue="5eXpKwcxfZmG1Dl2wNfxug==" spinCount="100000" sheet="1" objects="1" scenarios="1"/>
  <mergeCells count="27">
    <mergeCell ref="A4:AX6"/>
    <mergeCell ref="AL1:AO1"/>
    <mergeCell ref="AP1:AX1"/>
    <mergeCell ref="AZ2:CB3"/>
    <mergeCell ref="AR3:AT3"/>
    <mergeCell ref="AL2:AX2"/>
    <mergeCell ref="C8:U10"/>
    <mergeCell ref="AA12:AV12"/>
    <mergeCell ref="AA13:AV13"/>
    <mergeCell ref="AZ9:CE10"/>
    <mergeCell ref="V9:X10"/>
    <mergeCell ref="C18:AV18"/>
    <mergeCell ref="F23:AJ23"/>
    <mergeCell ref="A20:AX20"/>
    <mergeCell ref="F24:AJ24"/>
    <mergeCell ref="AK24:AO24"/>
    <mergeCell ref="F22:AJ22"/>
    <mergeCell ref="AK22:AO22"/>
    <mergeCell ref="AK23:AO23"/>
    <mergeCell ref="D31:AU31"/>
    <mergeCell ref="AK26:AO26"/>
    <mergeCell ref="F25:AJ25"/>
    <mergeCell ref="AK25:AO25"/>
    <mergeCell ref="D29:AU29"/>
    <mergeCell ref="F26:AJ26"/>
    <mergeCell ref="F27:AJ27"/>
    <mergeCell ref="AK27:AO27"/>
  </mergeCells>
  <phoneticPr fontId="12"/>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831D9FE6-FAFA-439C-AB83-93C5DE0E7D64}">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7"/>
  <sheetViews>
    <sheetView showGridLines="0" view="pageBreakPreview" zoomScale="90" zoomScaleNormal="90" zoomScaleSheetLayoutView="90" workbookViewId="0">
      <selection activeCell="J45" sqref="J45"/>
    </sheetView>
  </sheetViews>
  <sheetFormatPr defaultColWidth="1.88671875" defaultRowHeight="13.2"/>
  <cols>
    <col min="1" max="1" width="2.109375" style="145" customWidth="1"/>
    <col min="2" max="40" width="2" style="145" customWidth="1"/>
    <col min="41" max="51" width="1.88671875" style="145" customWidth="1"/>
    <col min="52" max="52" width="100.7773437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8"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33" t="s">
        <v>49</v>
      </c>
      <c r="AM1" s="533"/>
      <c r="AN1" s="533"/>
      <c r="AO1" s="533"/>
      <c r="AP1" s="534">
        <f>請求書!AP1</f>
        <v>0</v>
      </c>
      <c r="AQ1" s="535"/>
      <c r="AR1" s="535"/>
      <c r="AS1" s="535"/>
      <c r="AT1" s="535"/>
      <c r="AU1" s="535"/>
      <c r="AV1" s="535"/>
      <c r="AW1" s="535"/>
      <c r="AX1" s="535"/>
    </row>
    <row r="2" spans="1:97" ht="18" customHeight="1">
      <c r="AK2" s="223">
        <f ca="1">TODAY()</f>
        <v>45779</v>
      </c>
      <c r="AL2" s="538">
        <f ca="1">TODAY()</f>
        <v>45779</v>
      </c>
      <c r="AM2" s="538"/>
      <c r="AN2" s="538"/>
      <c r="AO2" s="538"/>
      <c r="AP2" s="538"/>
      <c r="AQ2" s="538"/>
      <c r="AR2" s="538"/>
      <c r="AS2" s="538"/>
      <c r="AT2" s="538"/>
      <c r="AU2" s="538"/>
      <c r="AV2" s="538"/>
      <c r="AW2" s="538"/>
      <c r="AX2" s="538"/>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178"/>
      <c r="CD2" s="178"/>
      <c r="CE2" s="178"/>
      <c r="CF2" s="178"/>
      <c r="CG2" s="178"/>
      <c r="CH2" s="178"/>
      <c r="CI2" s="178"/>
      <c r="CJ2" s="178"/>
      <c r="CK2" s="179"/>
      <c r="CL2" s="179"/>
      <c r="CM2" s="179"/>
      <c r="CN2" s="180"/>
      <c r="CO2" s="180"/>
      <c r="CP2" s="180"/>
      <c r="CQ2" s="180"/>
      <c r="CR2" s="180"/>
      <c r="CS2" s="180"/>
    </row>
    <row r="3" spans="1:97" ht="18" customHeight="1">
      <c r="AR3" s="484"/>
      <c r="AS3" s="484"/>
      <c r="AT3" s="484"/>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178"/>
      <c r="CD3" s="178"/>
      <c r="CE3" s="178"/>
      <c r="CF3" s="178"/>
      <c r="CG3" s="178"/>
      <c r="CH3" s="178"/>
      <c r="CI3" s="178"/>
      <c r="CJ3" s="178"/>
      <c r="CK3" s="179"/>
      <c r="CL3" s="179"/>
      <c r="CM3" s="179"/>
      <c r="CN3" s="180"/>
      <c r="CO3" s="180"/>
      <c r="CP3" s="180"/>
      <c r="CQ3" s="180"/>
      <c r="CR3" s="180"/>
      <c r="CS3" s="180"/>
    </row>
    <row r="4" spans="1:97" ht="6" customHeight="1">
      <c r="A4" s="532" t="s">
        <v>88</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Z5" s="539"/>
    </row>
    <row r="6" spans="1:97" s="185" customFormat="1" ht="18"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Z6" s="539"/>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86" t="str">
        <f>計算書!K48</f>
        <v>0　　</v>
      </c>
      <c r="D8" s="486"/>
      <c r="E8" s="486"/>
      <c r="F8" s="486"/>
      <c r="G8" s="486"/>
      <c r="H8" s="486"/>
      <c r="I8" s="486"/>
      <c r="J8" s="486"/>
      <c r="K8" s="486"/>
      <c r="L8" s="486"/>
      <c r="M8" s="486"/>
      <c r="N8" s="486"/>
      <c r="O8" s="486"/>
      <c r="P8" s="486"/>
      <c r="Q8" s="486"/>
      <c r="R8" s="486"/>
      <c r="S8" s="486"/>
      <c r="T8" s="486"/>
      <c r="U8" s="486"/>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178"/>
      <c r="CG8" s="178"/>
      <c r="CH8" s="178"/>
      <c r="CI8" s="178"/>
      <c r="CJ8" s="178"/>
      <c r="CK8" s="179"/>
      <c r="CL8" s="179"/>
      <c r="CM8" s="179"/>
      <c r="CN8" s="180"/>
      <c r="CO8" s="180"/>
      <c r="CP8" s="180"/>
      <c r="CQ8" s="180"/>
      <c r="CR8" s="180"/>
      <c r="CS8" s="180"/>
    </row>
    <row r="9" spans="1:97" ht="18" customHeight="1">
      <c r="C9" s="486"/>
      <c r="D9" s="486"/>
      <c r="E9" s="486"/>
      <c r="F9" s="486"/>
      <c r="G9" s="486"/>
      <c r="H9" s="486"/>
      <c r="I9" s="486"/>
      <c r="J9" s="486"/>
      <c r="K9" s="486"/>
      <c r="L9" s="486"/>
      <c r="M9" s="486"/>
      <c r="N9" s="486"/>
      <c r="O9" s="486"/>
      <c r="P9" s="486"/>
      <c r="Q9" s="486"/>
      <c r="R9" s="486"/>
      <c r="S9" s="486"/>
      <c r="T9" s="486"/>
      <c r="U9" s="486"/>
      <c r="V9" s="494" t="str">
        <f>【入金前】請求書送付案内!$V$9</f>
        <v>様</v>
      </c>
      <c r="W9" s="494"/>
      <c r="X9" s="494"/>
      <c r="Y9" s="186"/>
      <c r="Z9" s="186"/>
      <c r="AA9" s="176"/>
      <c r="AB9" s="176"/>
      <c r="AC9" s="176"/>
      <c r="AD9" s="176"/>
      <c r="AE9" s="176"/>
      <c r="AF9" s="176"/>
      <c r="AG9" s="176"/>
      <c r="AH9" s="176"/>
      <c r="AI9" s="176"/>
      <c r="AJ9" s="176"/>
      <c r="AK9" s="176"/>
      <c r="AL9" s="176"/>
      <c r="AM9" s="176"/>
      <c r="AN9" s="176"/>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178"/>
      <c r="CG9" s="178"/>
      <c r="CH9" s="178"/>
      <c r="CI9" s="178"/>
      <c r="CJ9" s="178"/>
      <c r="CK9" s="179"/>
      <c r="CL9" s="179"/>
      <c r="CM9" s="179"/>
      <c r="CN9" s="180"/>
      <c r="CO9" s="180"/>
      <c r="CP9" s="180"/>
      <c r="CQ9" s="180"/>
      <c r="CR9" s="180"/>
      <c r="CS9" s="180"/>
    </row>
    <row r="10" spans="1:97" ht="18" customHeight="1" thickBot="1">
      <c r="C10" s="487"/>
      <c r="D10" s="487"/>
      <c r="E10" s="487"/>
      <c r="F10" s="487"/>
      <c r="G10" s="487"/>
      <c r="H10" s="487"/>
      <c r="I10" s="487"/>
      <c r="J10" s="487"/>
      <c r="K10" s="487"/>
      <c r="L10" s="487"/>
      <c r="M10" s="487"/>
      <c r="N10" s="487"/>
      <c r="O10" s="487"/>
      <c r="P10" s="487"/>
      <c r="Q10" s="487"/>
      <c r="R10" s="487"/>
      <c r="S10" s="487"/>
      <c r="T10" s="487"/>
      <c r="U10" s="487"/>
      <c r="V10" s="495"/>
      <c r="W10" s="495"/>
      <c r="X10" s="495"/>
      <c r="Y10" s="227"/>
      <c r="Z10" s="186"/>
      <c r="AA10" s="176"/>
      <c r="AB10" s="176"/>
      <c r="AC10" s="176"/>
      <c r="AD10" s="176"/>
      <c r="AE10" s="176"/>
      <c r="AF10" s="176"/>
      <c r="AG10" s="176"/>
      <c r="AH10" s="176"/>
      <c r="AI10" s="176"/>
      <c r="AJ10" s="176"/>
      <c r="AK10" s="176"/>
      <c r="AL10" s="176"/>
      <c r="AM10" s="176"/>
      <c r="AN10" s="176"/>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488"/>
      <c r="AB12" s="489"/>
      <c r="AC12" s="489"/>
      <c r="AD12" s="489"/>
      <c r="AE12" s="489"/>
      <c r="AF12" s="489"/>
      <c r="AG12" s="489"/>
      <c r="AH12" s="489"/>
      <c r="AI12" s="489"/>
      <c r="AJ12" s="489"/>
      <c r="AK12" s="489"/>
      <c r="AL12" s="489"/>
      <c r="AM12" s="489"/>
      <c r="AN12" s="489"/>
      <c r="AO12" s="489"/>
      <c r="AP12" s="489"/>
      <c r="AQ12" s="489"/>
      <c r="AR12" s="489"/>
      <c r="AS12" s="489"/>
      <c r="AT12" s="489"/>
      <c r="AU12" s="489"/>
      <c r="AV12" s="489"/>
      <c r="AZ12" s="183"/>
      <c r="CS12" s="184"/>
    </row>
    <row r="13" spans="1:97" ht="18" customHeight="1">
      <c r="A13" s="176"/>
      <c r="B13" s="176"/>
      <c r="N13" s="176"/>
      <c r="O13" s="176"/>
      <c r="P13" s="176"/>
      <c r="Q13" s="176"/>
      <c r="R13" s="176"/>
      <c r="S13" s="176"/>
      <c r="T13" s="192"/>
      <c r="U13" s="192"/>
      <c r="V13" s="192"/>
      <c r="W13" s="192"/>
      <c r="X13" s="192"/>
      <c r="Y13" s="192"/>
      <c r="Z13" s="192"/>
      <c r="AA13" s="490"/>
      <c r="AB13" s="491"/>
      <c r="AC13" s="491"/>
      <c r="AD13" s="491"/>
      <c r="AE13" s="491"/>
      <c r="AF13" s="491"/>
      <c r="AG13" s="491"/>
      <c r="AH13" s="491"/>
      <c r="AI13" s="491"/>
      <c r="AJ13" s="491"/>
      <c r="AK13" s="491"/>
      <c r="AL13" s="491"/>
      <c r="AM13" s="491"/>
      <c r="AN13" s="491"/>
      <c r="AO13" s="491"/>
      <c r="AP13" s="491"/>
      <c r="AQ13" s="491"/>
      <c r="AR13" s="491"/>
      <c r="AS13" s="491"/>
      <c r="AT13" s="491"/>
      <c r="AU13" s="491"/>
      <c r="AV13" s="491"/>
      <c r="AZ13" s="178"/>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97" ht="18" customHeight="1">
      <c r="A17" s="176"/>
      <c r="B17" s="176"/>
    </row>
    <row r="18" spans="1:97" ht="64.8" customHeight="1">
      <c r="A18" s="176"/>
      <c r="B18" s="176"/>
      <c r="C18" s="525" t="s">
        <v>92</v>
      </c>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row>
    <row r="19" spans="1:97" ht="18" customHeight="1">
      <c r="A19" s="176"/>
      <c r="B19" s="176"/>
      <c r="AQ19" s="229" t="s">
        <v>89</v>
      </c>
    </row>
    <row r="20" spans="1:97" ht="18" customHeight="1">
      <c r="A20" s="504" t="s">
        <v>66</v>
      </c>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row>
    <row r="21" spans="1:97" ht="18" customHeight="1">
      <c r="A21" s="176"/>
      <c r="B21" s="176"/>
    </row>
    <row r="22" spans="1:97" ht="18.600000000000001" customHeight="1">
      <c r="F22" s="529" t="s">
        <v>93</v>
      </c>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30" t="s">
        <v>94</v>
      </c>
      <c r="AL22" s="530"/>
      <c r="AM22" s="530"/>
      <c r="AN22" s="530"/>
      <c r="AO22" s="530"/>
      <c r="BF22" s="221"/>
      <c r="BK22" s="225"/>
    </row>
    <row r="23" spans="1:97" ht="30" customHeight="1">
      <c r="F23" s="522" t="str">
        <f>IF(請求書!$C22="","",請求書!$C22)</f>
        <v xml:space="preserve">送 料   </v>
      </c>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4"/>
      <c r="AK23" s="537">
        <f>IF(請求書!$AM22="","",IF(請求書!AH22="着払","着払",請求書!$AM22))</f>
        <v>1</v>
      </c>
      <c r="AL23" s="537"/>
      <c r="AM23" s="537"/>
      <c r="AN23" s="537"/>
      <c r="AO23" s="537"/>
      <c r="AZ23" s="233"/>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26"/>
      <c r="CL23" s="226"/>
      <c r="CM23" s="226"/>
      <c r="CN23" s="226"/>
      <c r="CO23" s="226"/>
      <c r="CP23" s="226"/>
      <c r="CQ23" s="226"/>
      <c r="CR23" s="226"/>
      <c r="CS23" s="226"/>
    </row>
    <row r="24" spans="1:97" ht="30" customHeight="1">
      <c r="F24" s="522" t="str">
        <f>IF(請求書!$C23="","",請求書!$C23)</f>
        <v/>
      </c>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4"/>
      <c r="AK24" s="537" t="str">
        <f>IF(請求書!$AM23="","",IF(請求書!AH23="着払","着払",請求書!$AM23))</f>
        <v/>
      </c>
      <c r="AL24" s="537"/>
      <c r="AM24" s="537"/>
      <c r="AN24" s="537"/>
      <c r="AO24" s="537"/>
      <c r="AZ24" s="234"/>
      <c r="BF24" s="221"/>
      <c r="BK24" s="225"/>
    </row>
    <row r="25" spans="1:97" ht="30" customHeight="1">
      <c r="F25" s="522" t="str">
        <f>IF(請求書!$C24="","",請求書!$C24)</f>
        <v/>
      </c>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4"/>
      <c r="AK25" s="537" t="str">
        <f>IF(請求書!$AM24="","",IF(請求書!AH24="着払","着払",請求書!$AM24))</f>
        <v/>
      </c>
      <c r="AL25" s="537"/>
      <c r="AM25" s="537"/>
      <c r="AN25" s="537"/>
      <c r="AO25" s="537"/>
      <c r="AZ25" s="234"/>
      <c r="BF25" s="221"/>
      <c r="BK25" s="225"/>
    </row>
    <row r="26" spans="1:97" ht="30" customHeight="1">
      <c r="F26" s="522" t="str">
        <f>IF(請求書!$C25="","",請求書!$C25)</f>
        <v/>
      </c>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4"/>
      <c r="AK26" s="537" t="str">
        <f>IF(請求書!$AM25="","",IF(請求書!AH25="着払","着払",請求書!$AM25))</f>
        <v/>
      </c>
      <c r="AL26" s="537"/>
      <c r="AM26" s="537"/>
      <c r="AN26" s="537"/>
      <c r="AO26" s="537"/>
      <c r="AZ26" s="234"/>
      <c r="BF26" s="221"/>
      <c r="BK26" s="225"/>
    </row>
    <row r="27" spans="1:97" ht="30" customHeight="1">
      <c r="F27" s="522" t="str">
        <f>IF(請求書!$C26="","",請求書!$C26)</f>
        <v/>
      </c>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4"/>
      <c r="AK27" s="537" t="str">
        <f>IF(請求書!$AM26="","",IF(請求書!AH26="着払","着払",請求書!$AM26))</f>
        <v/>
      </c>
      <c r="AL27" s="537"/>
      <c r="AM27" s="537"/>
      <c r="AN27" s="537"/>
      <c r="AO27" s="537"/>
      <c r="AZ27" s="234"/>
      <c r="BF27" s="221"/>
      <c r="BK27" s="225"/>
    </row>
    <row r="28" spans="1:97" ht="30" customHeight="1">
      <c r="F28" s="522" t="str">
        <f>IF(請求書!$C27="","",請求書!$C27)</f>
        <v/>
      </c>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4"/>
      <c r="AK28" s="537" t="str">
        <f>IF(請求書!$AM27="","",IF(請求書!AH27="着払","着払",請求書!$AM27))</f>
        <v/>
      </c>
      <c r="AL28" s="537"/>
      <c r="AM28" s="537"/>
      <c r="AN28" s="537"/>
      <c r="AO28" s="537"/>
      <c r="BF28" s="221"/>
      <c r="BK28" s="225"/>
    </row>
    <row r="29" spans="1:97" ht="30" customHeight="1">
      <c r="F29" s="522" t="str">
        <f>IF(請求書!$C28="","",請求書!$C28)</f>
        <v/>
      </c>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4"/>
      <c r="AK29" s="537" t="str">
        <f>IF(請求書!$AM28="","",IF(請求書!AH28="着払","着払",請求書!$AM28))</f>
        <v/>
      </c>
      <c r="AL29" s="537"/>
      <c r="AM29" s="537"/>
      <c r="AN29" s="537"/>
      <c r="AO29" s="537"/>
      <c r="BF29" s="221"/>
      <c r="BK29" s="225"/>
    </row>
    <row r="30" spans="1:97" ht="30" customHeight="1">
      <c r="F30" s="522" t="str">
        <f>IF(請求書!$C29="","",請求書!$C29)</f>
        <v/>
      </c>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4"/>
      <c r="AK30" s="537" t="str">
        <f>IF(請求書!$AM29="","",IF(請求書!AH29="着払","着払",請求書!$AM29))</f>
        <v/>
      </c>
      <c r="AL30" s="537"/>
      <c r="AM30" s="537"/>
      <c r="AN30" s="537"/>
      <c r="AO30" s="537"/>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26"/>
      <c r="CL30" s="226"/>
      <c r="CM30" s="226"/>
      <c r="CN30" s="226"/>
      <c r="CO30" s="226"/>
      <c r="CP30" s="226"/>
      <c r="CQ30" s="226"/>
      <c r="CR30" s="226"/>
      <c r="CS30" s="226"/>
    </row>
    <row r="31" spans="1:97" ht="30" customHeight="1">
      <c r="F31" s="522" t="str">
        <f>IF(請求書!$C30="","",請求書!$C30)</f>
        <v/>
      </c>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4"/>
      <c r="AK31" s="537" t="str">
        <f>IF(請求書!$AM30="","",IF(請求書!AH30="着払","着払",請求書!$AM30))</f>
        <v/>
      </c>
      <c r="AL31" s="537"/>
      <c r="AM31" s="537"/>
      <c r="AN31" s="537"/>
      <c r="AO31" s="537"/>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26"/>
      <c r="CL31" s="226"/>
      <c r="CM31" s="226"/>
      <c r="CN31" s="226"/>
      <c r="CO31" s="226"/>
      <c r="CP31" s="226"/>
      <c r="CQ31" s="226"/>
      <c r="CR31" s="226"/>
      <c r="CS31" s="226"/>
    </row>
    <row r="32" spans="1:97" ht="30" customHeight="1">
      <c r="F32" s="522" t="str">
        <f>IF(請求書!$C31="","",請求書!$C31)</f>
        <v/>
      </c>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4"/>
      <c r="AK32" s="537" t="str">
        <f>IF(請求書!$AM31="","",IF(請求書!AH31="着払","着払",請求書!$AM31))</f>
        <v/>
      </c>
      <c r="AL32" s="537"/>
      <c r="AM32" s="537"/>
      <c r="AN32" s="537"/>
      <c r="AO32" s="537"/>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26"/>
      <c r="CL32" s="226"/>
      <c r="CM32" s="226"/>
      <c r="CN32" s="226"/>
      <c r="CO32" s="226"/>
      <c r="CP32" s="226"/>
      <c r="CQ32" s="226"/>
      <c r="CR32" s="226"/>
      <c r="CS32" s="226"/>
    </row>
    <row r="33" spans="1:58" ht="18" customHeight="1">
      <c r="A33" s="176"/>
      <c r="B33" s="176"/>
    </row>
    <row r="34" spans="1:58" ht="63.6" customHeight="1">
      <c r="A34" s="176"/>
      <c r="B34" s="176"/>
      <c r="C34" s="230"/>
      <c r="D34" s="512" t="s">
        <v>152</v>
      </c>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230"/>
    </row>
    <row r="35" spans="1:58" ht="18" customHeight="1">
      <c r="A35" s="176"/>
      <c r="B35" s="176"/>
      <c r="C35" s="231"/>
      <c r="D35" s="231"/>
      <c r="E35" s="231"/>
      <c r="F35" s="230"/>
      <c r="G35" s="230"/>
      <c r="H35" s="230"/>
      <c r="I35" s="230"/>
      <c r="J35" s="230"/>
      <c r="K35" s="230"/>
      <c r="L35" s="230"/>
      <c r="AP35" s="231"/>
      <c r="AQ35" s="231"/>
      <c r="AR35" s="231"/>
      <c r="AS35" s="231"/>
      <c r="AT35" s="231"/>
      <c r="AU35" s="231"/>
      <c r="AV35" s="231"/>
    </row>
    <row r="36" spans="1:58" ht="63.6" customHeight="1">
      <c r="A36" s="176"/>
      <c r="B36" s="176"/>
      <c r="C36" s="231"/>
      <c r="D36" s="518" t="s">
        <v>153</v>
      </c>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230"/>
    </row>
    <row r="37" spans="1:58" ht="18" customHeight="1">
      <c r="A37" s="176"/>
      <c r="B37" s="176"/>
      <c r="AQ37" s="229"/>
    </row>
    <row r="38" spans="1:58" ht="18" customHeight="1">
      <c r="A38" s="176"/>
      <c r="B38" s="176"/>
      <c r="C38" s="231"/>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29" t="s">
        <v>90</v>
      </c>
      <c r="AR38" s="230"/>
      <c r="AS38" s="230"/>
      <c r="AT38" s="230"/>
      <c r="AU38" s="230"/>
      <c r="AV38" s="230"/>
    </row>
    <row r="39" spans="1:58" ht="18" customHeight="1">
      <c r="A39" s="176"/>
      <c r="B39" s="176"/>
      <c r="AQ39" s="229"/>
      <c r="AR39" s="230"/>
      <c r="AS39" s="230"/>
      <c r="AT39" s="230"/>
    </row>
    <row r="40" spans="1:58" ht="18" customHeight="1">
      <c r="A40" s="176"/>
      <c r="B40" s="176"/>
      <c r="AQ40" s="229"/>
    </row>
    <row r="41" spans="1:58" ht="18" customHeight="1">
      <c r="BF41" s="221"/>
    </row>
    <row r="42" spans="1:58" ht="18" customHeight="1">
      <c r="BF42" s="221"/>
    </row>
    <row r="43" spans="1:58" ht="18" customHeight="1">
      <c r="BF43" s="221"/>
    </row>
    <row r="44" spans="1:58" ht="18" customHeight="1"/>
    <row r="45" spans="1:58" ht="18" customHeight="1"/>
    <row r="46" spans="1:58" ht="18" customHeight="1"/>
    <row r="47" spans="1:58" ht="18" customHeight="1"/>
    <row r="48" spans="1:58"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sheetData>
  <sheetProtection algorithmName="SHA-512" hashValue="p7CwdXcn5DzpUDDtCnFwumV6+0F/OzCgp4zuGmAeBZ/PW7MACPV0JgSsbHtrsUqcxZOxEvw4JC0rTBOFAfoPvg==" saltValue="Vi0kc37xzp4UFTzIVwVTYQ==" spinCount="100000" sheet="1" objects="1" scenarios="1"/>
  <mergeCells count="38">
    <mergeCell ref="AZ9:CE10"/>
    <mergeCell ref="A4:AX6"/>
    <mergeCell ref="AL1:AO1"/>
    <mergeCell ref="AP1:AX1"/>
    <mergeCell ref="AZ2:CB3"/>
    <mergeCell ref="AR3:AT3"/>
    <mergeCell ref="AL2:AX2"/>
    <mergeCell ref="AZ5:AZ6"/>
    <mergeCell ref="F24:AJ24"/>
    <mergeCell ref="AK24:AO24"/>
    <mergeCell ref="F30:AJ30"/>
    <mergeCell ref="AK30:AO30"/>
    <mergeCell ref="F31:AJ31"/>
    <mergeCell ref="AK31:AO31"/>
    <mergeCell ref="F28:AJ28"/>
    <mergeCell ref="AK28:AO28"/>
    <mergeCell ref="F25:AJ25"/>
    <mergeCell ref="AK25:AO25"/>
    <mergeCell ref="F26:AJ26"/>
    <mergeCell ref="AK26:AO26"/>
    <mergeCell ref="F27:AJ27"/>
    <mergeCell ref="AK27:AO27"/>
    <mergeCell ref="F22:AJ22"/>
    <mergeCell ref="AK22:AO22"/>
    <mergeCell ref="F23:AJ23"/>
    <mergeCell ref="AK23:AO23"/>
    <mergeCell ref="V9:X10"/>
    <mergeCell ref="C8:U10"/>
    <mergeCell ref="AA12:AV12"/>
    <mergeCell ref="AA13:AV13"/>
    <mergeCell ref="C18:AV18"/>
    <mergeCell ref="A20:AX20"/>
    <mergeCell ref="D34:AU34"/>
    <mergeCell ref="D36:AU36"/>
    <mergeCell ref="F29:AJ29"/>
    <mergeCell ref="AK29:AO29"/>
    <mergeCell ref="F32:AJ32"/>
    <mergeCell ref="AK32:AO32"/>
  </mergeCells>
  <phoneticPr fontId="12"/>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F977926B-B1EE-4191-83BD-41279B2D5618}">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50"/>
  <sheetViews>
    <sheetView showGridLines="0" view="pageBreakPreview" zoomScale="85" zoomScaleNormal="100" zoomScaleSheetLayoutView="85" workbookViewId="0">
      <selection activeCell="J45" sqref="J45"/>
    </sheetView>
  </sheetViews>
  <sheetFormatPr defaultColWidth="9.77734375" defaultRowHeight="13.2"/>
  <cols>
    <col min="1" max="1" width="11.44140625" style="235" customWidth="1"/>
    <col min="2" max="4" width="9.77734375" style="235" customWidth="1"/>
    <col min="5" max="6" width="7.21875" style="235" customWidth="1"/>
    <col min="7" max="7" width="9.77734375" style="235" customWidth="1"/>
    <col min="8" max="8" width="8.77734375" style="235" customWidth="1"/>
    <col min="9" max="9" width="12.21875" style="235" customWidth="1"/>
    <col min="10" max="10" width="12.33203125" style="235" customWidth="1"/>
    <col min="11" max="11" width="10.88671875" style="235" customWidth="1"/>
    <col min="12" max="12" width="3.6640625" style="235" customWidth="1"/>
    <col min="13" max="21" width="9.77734375" style="235"/>
    <col min="22" max="22" width="0" style="235" hidden="1" customWidth="1"/>
    <col min="23" max="16384" width="9.77734375" style="235"/>
  </cols>
  <sheetData>
    <row r="1" spans="1:44" ht="37.200000000000003" customHeight="1"/>
    <row r="2" spans="1:44" s="241" customFormat="1" ht="28.5" customHeight="1">
      <c r="A2" s="236"/>
      <c r="B2" s="236"/>
      <c r="C2" s="237"/>
      <c r="D2" s="237"/>
      <c r="E2" s="237"/>
      <c r="F2" s="237"/>
      <c r="G2" s="237"/>
      <c r="H2" s="237"/>
      <c r="I2" s="237"/>
      <c r="J2" s="238" t="s">
        <v>49</v>
      </c>
      <c r="K2" s="239">
        <f>請求書!AP1</f>
        <v>0</v>
      </c>
      <c r="L2" s="240"/>
      <c r="V2" s="241" t="s">
        <v>98</v>
      </c>
    </row>
    <row r="3" spans="1:44" s="241" customFormat="1" ht="26.4" customHeight="1">
      <c r="A3" s="236"/>
      <c r="B3" s="236"/>
      <c r="C3" s="237"/>
      <c r="D3" s="237"/>
      <c r="E3" s="237"/>
      <c r="F3" s="237"/>
      <c r="G3" s="237"/>
      <c r="H3" s="237"/>
      <c r="I3" s="238"/>
      <c r="J3" s="541">
        <f ca="1">TODAY()</f>
        <v>45779</v>
      </c>
      <c r="K3" s="541"/>
      <c r="L3" s="240"/>
      <c r="V3" s="241" t="s">
        <v>99</v>
      </c>
    </row>
    <row r="4" spans="1:44" ht="63" customHeight="1">
      <c r="A4" s="242"/>
      <c r="B4" s="242"/>
      <c r="C4" s="243"/>
      <c r="D4" s="543" t="s">
        <v>31</v>
      </c>
      <c r="E4" s="543"/>
      <c r="F4" s="543"/>
      <c r="G4" s="543"/>
      <c r="H4" s="543"/>
      <c r="I4" s="243"/>
      <c r="J4" s="242"/>
      <c r="K4" s="244"/>
      <c r="L4" s="244"/>
    </row>
    <row r="5" spans="1:44" ht="28.2" customHeight="1">
      <c r="A5" s="245"/>
      <c r="B5" s="246"/>
      <c r="C5" s="246"/>
      <c r="D5" s="246"/>
      <c r="E5" s="246"/>
      <c r="F5" s="247"/>
      <c r="G5" s="247"/>
      <c r="H5" s="247"/>
      <c r="I5" s="248"/>
      <c r="L5" s="244"/>
    </row>
    <row r="6" spans="1:44" ht="60.6" customHeight="1" thickBot="1">
      <c r="A6" s="245"/>
      <c r="B6" s="548" t="str">
        <f>計算書!K48</f>
        <v>0　　</v>
      </c>
      <c r="C6" s="548"/>
      <c r="D6" s="548"/>
      <c r="E6" s="548"/>
      <c r="F6" s="249" t="str">
        <f>【入金前】請求書送付案内!$V$9</f>
        <v>様</v>
      </c>
      <c r="G6" s="247"/>
      <c r="H6" s="247"/>
      <c r="I6" s="248"/>
      <c r="J6" s="250"/>
      <c r="K6" s="250"/>
      <c r="L6" s="244"/>
      <c r="M6" s="540"/>
      <c r="N6" s="540"/>
      <c r="O6" s="540"/>
      <c r="P6" s="540"/>
      <c r="Q6" s="540"/>
      <c r="R6" s="540"/>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row>
    <row r="7" spans="1:44" ht="33.6" customHeight="1">
      <c r="A7" s="245"/>
      <c r="B7" s="252"/>
      <c r="C7" s="252"/>
      <c r="D7" s="252"/>
      <c r="E7" s="252"/>
      <c r="F7" s="253"/>
      <c r="G7" s="247"/>
      <c r="H7" s="247"/>
      <c r="I7" s="248"/>
      <c r="J7" s="250"/>
      <c r="K7" s="250"/>
      <c r="L7" s="244"/>
      <c r="M7" s="254"/>
      <c r="N7" s="254"/>
      <c r="O7" s="254"/>
      <c r="P7" s="254"/>
      <c r="Q7" s="254"/>
      <c r="R7" s="254"/>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row>
    <row r="8" spans="1:44" ht="21">
      <c r="A8" s="547"/>
      <c r="B8" s="547"/>
      <c r="C8" s="547"/>
      <c r="D8" s="547"/>
      <c r="E8" s="255"/>
      <c r="F8" s="255"/>
      <c r="G8" s="242"/>
      <c r="H8" s="242"/>
      <c r="I8" s="256"/>
      <c r="J8" s="242"/>
      <c r="K8" s="257"/>
      <c r="L8" s="258"/>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row>
    <row r="9" spans="1:44" ht="21" customHeight="1">
      <c r="A9" s="547"/>
      <c r="B9" s="547"/>
      <c r="C9" s="547"/>
      <c r="D9" s="242"/>
      <c r="E9" s="255"/>
      <c r="F9" s="255"/>
      <c r="G9" s="257"/>
      <c r="H9" s="242"/>
      <c r="I9" s="542"/>
      <c r="J9" s="542"/>
      <c r="K9" s="542"/>
      <c r="L9" s="259"/>
    </row>
    <row r="10" spans="1:44" ht="16.2" customHeight="1">
      <c r="A10" s="260"/>
      <c r="B10" s="255"/>
      <c r="C10" s="255"/>
      <c r="D10" s="255"/>
      <c r="E10" s="255"/>
      <c r="F10" s="255"/>
      <c r="G10" s="257"/>
      <c r="H10" s="242"/>
      <c r="I10" s="261"/>
      <c r="J10" s="242"/>
      <c r="K10" s="242"/>
      <c r="L10" s="257"/>
    </row>
    <row r="11" spans="1:44" ht="16.2" customHeight="1">
      <c r="A11" s="260"/>
      <c r="B11" s="255"/>
      <c r="C11" s="255"/>
      <c r="D11" s="255"/>
      <c r="E11" s="255"/>
      <c r="F11" s="255"/>
      <c r="G11" s="257"/>
      <c r="H11" s="242"/>
      <c r="I11" s="262"/>
      <c r="J11" s="242"/>
      <c r="K11" s="262"/>
      <c r="L11" s="242"/>
    </row>
    <row r="12" spans="1:44" ht="16.2" customHeight="1">
      <c r="A12" s="260"/>
      <c r="B12" s="255"/>
      <c r="C12" s="255"/>
      <c r="D12" s="255"/>
      <c r="E12" s="255"/>
      <c r="F12" s="255"/>
      <c r="G12" s="242"/>
      <c r="H12" s="242"/>
      <c r="I12" s="242"/>
      <c r="J12" s="242"/>
      <c r="K12" s="242"/>
      <c r="L12" s="242"/>
    </row>
    <row r="13" spans="1:44" ht="16.2" customHeight="1">
      <c r="A13" s="260"/>
      <c r="B13" s="255"/>
      <c r="C13" s="255"/>
      <c r="D13" s="255"/>
      <c r="E13" s="255"/>
      <c r="F13" s="255"/>
      <c r="G13" s="242"/>
      <c r="H13" s="242"/>
      <c r="I13" s="261"/>
      <c r="J13" s="242"/>
      <c r="K13" s="242"/>
      <c r="L13" s="242"/>
    </row>
    <row r="14" spans="1:44" ht="16.2" customHeight="1">
      <c r="A14" s="242"/>
      <c r="B14" s="242"/>
      <c r="C14" s="242"/>
      <c r="D14" s="242"/>
      <c r="E14" s="242"/>
      <c r="F14" s="242"/>
      <c r="G14" s="242"/>
      <c r="H14" s="242"/>
      <c r="I14" s="546"/>
      <c r="J14" s="546"/>
      <c r="K14" s="242"/>
      <c r="L14" s="242"/>
    </row>
    <row r="15" spans="1:44" ht="40.200000000000003" customHeight="1" thickBot="1">
      <c r="A15" s="263"/>
      <c r="B15" s="263"/>
      <c r="C15" s="263"/>
      <c r="D15" s="263"/>
      <c r="E15" s="263"/>
      <c r="F15" s="263"/>
      <c r="G15" s="263"/>
      <c r="H15" s="263"/>
      <c r="I15" s="263"/>
      <c r="J15" s="264"/>
      <c r="K15" s="263"/>
      <c r="L15" s="242"/>
    </row>
    <row r="16" spans="1:44" ht="32.4" customHeight="1">
      <c r="A16" s="242"/>
      <c r="B16" s="242"/>
      <c r="C16" s="242"/>
      <c r="D16" s="242"/>
      <c r="E16" s="242"/>
      <c r="F16" s="242"/>
      <c r="G16" s="242"/>
      <c r="H16" s="242"/>
      <c r="I16" s="242"/>
      <c r="J16" s="242"/>
      <c r="K16" s="242"/>
      <c r="L16" s="242"/>
    </row>
    <row r="17" spans="1:18" ht="36.6" customHeight="1">
      <c r="A17" s="242"/>
      <c r="B17" s="545" t="s">
        <v>174</v>
      </c>
      <c r="C17" s="545"/>
      <c r="D17" s="545"/>
      <c r="E17" s="545"/>
      <c r="F17" s="545"/>
      <c r="G17" s="545"/>
      <c r="H17" s="545"/>
      <c r="I17" s="545"/>
      <c r="J17" s="545"/>
      <c r="K17" s="242"/>
      <c r="L17" s="242"/>
    </row>
    <row r="18" spans="1:18" ht="15" customHeight="1">
      <c r="A18" s="242"/>
      <c r="B18" s="544" t="s">
        <v>259</v>
      </c>
      <c r="C18" s="544"/>
      <c r="D18" s="544"/>
      <c r="E18" s="544"/>
      <c r="F18" s="544"/>
      <c r="G18" s="544"/>
      <c r="H18" s="544"/>
      <c r="I18" s="544"/>
      <c r="J18" s="544"/>
      <c r="K18" s="242"/>
      <c r="L18" s="242"/>
    </row>
    <row r="19" spans="1:18" ht="39.6" customHeight="1">
      <c r="A19" s="242"/>
      <c r="B19" s="544"/>
      <c r="C19" s="544"/>
      <c r="D19" s="544"/>
      <c r="E19" s="544"/>
      <c r="F19" s="544"/>
      <c r="G19" s="544"/>
      <c r="H19" s="544"/>
      <c r="I19" s="544"/>
      <c r="J19" s="544"/>
      <c r="K19" s="242"/>
      <c r="L19" s="242"/>
    </row>
    <row r="20" spans="1:18" ht="21.6" customHeight="1">
      <c r="A20" s="242"/>
      <c r="B20" s="265"/>
      <c r="C20" s="262"/>
      <c r="D20" s="262"/>
      <c r="E20" s="262"/>
      <c r="F20" s="262"/>
      <c r="G20" s="262"/>
      <c r="H20" s="262"/>
      <c r="I20" s="262"/>
      <c r="J20" s="266" t="s">
        <v>32</v>
      </c>
      <c r="K20" s="242"/>
      <c r="L20" s="242"/>
    </row>
    <row r="21" spans="1:18" ht="21.6" customHeight="1">
      <c r="A21" s="242"/>
      <c r="B21" s="265"/>
      <c r="C21" s="262"/>
      <c r="D21" s="262"/>
      <c r="E21" s="262"/>
      <c r="F21" s="262"/>
      <c r="G21" s="262"/>
      <c r="H21" s="262"/>
      <c r="I21" s="262"/>
      <c r="J21" s="262"/>
      <c r="K21" s="242"/>
      <c r="L21" s="242"/>
    </row>
    <row r="22" spans="1:18" ht="21.6" customHeight="1">
      <c r="A22" s="262"/>
      <c r="B22" s="262"/>
      <c r="C22" s="262"/>
      <c r="D22" s="262"/>
      <c r="E22" s="262"/>
      <c r="F22" s="267" t="s">
        <v>33</v>
      </c>
      <c r="G22" s="262"/>
      <c r="H22" s="262"/>
      <c r="I22" s="242"/>
      <c r="J22" s="242"/>
      <c r="K22" s="242"/>
      <c r="L22" s="242"/>
    </row>
    <row r="23" spans="1:18" ht="21.6" customHeight="1">
      <c r="A23" s="262"/>
      <c r="B23" s="262"/>
      <c r="C23" s="262"/>
      <c r="D23" s="262"/>
      <c r="E23" s="262"/>
      <c r="F23" s="268"/>
      <c r="G23" s="262"/>
      <c r="H23" s="262"/>
      <c r="I23" s="242"/>
      <c r="J23" s="242"/>
      <c r="K23" s="242"/>
      <c r="L23" s="242"/>
    </row>
    <row r="24" spans="1:18" ht="30" customHeight="1">
      <c r="A24" s="262"/>
      <c r="B24" s="262"/>
      <c r="C24" s="262"/>
      <c r="D24" s="262"/>
      <c r="E24" s="262"/>
      <c r="F24" s="242"/>
      <c r="G24" s="242"/>
      <c r="H24" s="242"/>
      <c r="I24" s="242"/>
      <c r="J24" s="242"/>
      <c r="K24" s="242"/>
      <c r="L24" s="242"/>
    </row>
    <row r="25" spans="1:18" s="272" customFormat="1" ht="30" customHeight="1">
      <c r="A25" s="246"/>
      <c r="B25" s="246"/>
      <c r="C25" s="246"/>
      <c r="D25" s="269" t="s">
        <v>87</v>
      </c>
      <c r="E25" s="269"/>
      <c r="F25" s="270"/>
      <c r="G25" s="269"/>
      <c r="H25" s="269" t="s">
        <v>134</v>
      </c>
      <c r="I25" s="269"/>
      <c r="J25" s="271"/>
      <c r="K25" s="271"/>
      <c r="L25" s="271"/>
    </row>
    <row r="26" spans="1:18" s="272" customFormat="1" ht="30" customHeight="1">
      <c r="A26" s="246"/>
      <c r="B26" s="246"/>
      <c r="C26" s="246"/>
      <c r="D26" s="245"/>
      <c r="E26" s="246"/>
      <c r="F26" s="229"/>
      <c r="G26" s="271"/>
      <c r="H26" s="273"/>
      <c r="I26" s="271"/>
      <c r="J26" s="271"/>
      <c r="K26" s="271"/>
      <c r="L26" s="271"/>
      <c r="M26" s="540" t="s">
        <v>135</v>
      </c>
      <c r="N26" s="540"/>
      <c r="O26" s="540"/>
      <c r="P26" s="540"/>
      <c r="Q26" s="540"/>
      <c r="R26" s="540"/>
    </row>
    <row r="27" spans="1:18" s="272" customFormat="1" ht="30" customHeight="1">
      <c r="A27" s="246"/>
      <c r="B27" s="246"/>
      <c r="C27" s="246"/>
      <c r="D27" s="269" t="s">
        <v>175</v>
      </c>
      <c r="E27" s="269"/>
      <c r="F27" s="270"/>
      <c r="G27" s="269"/>
      <c r="H27" s="269" t="s">
        <v>176</v>
      </c>
      <c r="I27" s="271"/>
      <c r="J27" s="271"/>
      <c r="K27" s="271"/>
      <c r="L27" s="271"/>
    </row>
    <row r="28" spans="1:18" ht="30" customHeight="1">
      <c r="A28" s="236"/>
      <c r="B28" s="236"/>
      <c r="C28" s="236"/>
      <c r="D28" s="236"/>
      <c r="E28" s="236"/>
      <c r="F28" s="274"/>
      <c r="G28" s="274"/>
      <c r="H28" s="274"/>
      <c r="I28" s="274"/>
      <c r="J28" s="274"/>
      <c r="K28" s="242"/>
      <c r="L28" s="242"/>
    </row>
    <row r="29" spans="1:18" ht="30" customHeight="1">
      <c r="A29" s="236"/>
      <c r="B29" s="236"/>
      <c r="C29" s="236"/>
      <c r="D29" s="236"/>
      <c r="E29" s="236"/>
      <c r="F29" s="242"/>
      <c r="G29" s="242"/>
      <c r="H29" s="242"/>
      <c r="I29" s="262"/>
      <c r="J29" s="275" t="s">
        <v>34</v>
      </c>
      <c r="K29" s="242"/>
      <c r="L29" s="242"/>
    </row>
    <row r="30" spans="1:18" ht="30" customHeight="1">
      <c r="A30" s="236"/>
      <c r="B30" s="236"/>
      <c r="C30" s="236"/>
      <c r="D30" s="236"/>
      <c r="E30" s="236"/>
      <c r="F30" s="242"/>
      <c r="G30" s="242"/>
      <c r="H30" s="242"/>
      <c r="I30" s="266"/>
      <c r="J30" s="275"/>
      <c r="K30" s="242"/>
      <c r="L30" s="236"/>
    </row>
    <row r="31" spans="1:18" ht="26.25" customHeight="1">
      <c r="A31" s="241"/>
      <c r="B31" s="241"/>
      <c r="C31" s="241"/>
      <c r="D31" s="241"/>
      <c r="E31" s="241"/>
      <c r="I31" s="241"/>
      <c r="J31" s="241"/>
      <c r="K31" s="241"/>
      <c r="L31" s="241"/>
    </row>
    <row r="32" spans="1:18" ht="26.25" customHeight="1">
      <c r="A32" s="241"/>
      <c r="B32" s="241"/>
      <c r="C32" s="241"/>
      <c r="D32" s="241"/>
      <c r="E32" s="241"/>
      <c r="I32" s="241"/>
      <c r="J32" s="241"/>
      <c r="K32" s="241"/>
      <c r="L32" s="241"/>
    </row>
    <row r="33" spans="1:12" ht="26.25" customHeight="1">
      <c r="A33" s="241"/>
      <c r="B33" s="241"/>
      <c r="J33" s="241"/>
      <c r="K33" s="241"/>
      <c r="L33" s="241"/>
    </row>
    <row r="34" spans="1:12" ht="26.25" customHeight="1">
      <c r="A34" s="241"/>
      <c r="B34" s="241"/>
      <c r="C34" s="241"/>
      <c r="D34" s="241"/>
      <c r="E34" s="241"/>
      <c r="J34" s="241"/>
      <c r="K34" s="241"/>
      <c r="L34" s="241"/>
    </row>
    <row r="35" spans="1:12" ht="26.25" customHeight="1">
      <c r="A35" s="241"/>
      <c r="B35" s="241"/>
      <c r="C35" s="241"/>
      <c r="D35" s="241"/>
      <c r="E35" s="241"/>
      <c r="J35" s="241"/>
      <c r="K35" s="241"/>
      <c r="L35" s="241"/>
    </row>
    <row r="36" spans="1:12" ht="26.25" customHeight="1">
      <c r="A36" s="241"/>
      <c r="B36" s="241"/>
      <c r="C36" s="241"/>
      <c r="D36" s="241"/>
      <c r="E36" s="241"/>
      <c r="J36" s="241"/>
      <c r="K36" s="241"/>
      <c r="L36" s="241"/>
    </row>
    <row r="37" spans="1:12" ht="26.25" customHeight="1">
      <c r="A37" s="241"/>
      <c r="B37" s="241"/>
      <c r="C37" s="241"/>
      <c r="D37" s="241"/>
      <c r="E37" s="241"/>
      <c r="J37" s="241"/>
      <c r="K37" s="241"/>
      <c r="L37" s="241"/>
    </row>
    <row r="38" spans="1:12" ht="26.25" customHeight="1">
      <c r="A38" s="241"/>
      <c r="B38" s="241"/>
      <c r="C38" s="241"/>
      <c r="D38" s="241"/>
      <c r="E38" s="241"/>
      <c r="J38" s="241"/>
      <c r="K38" s="241"/>
      <c r="L38" s="241"/>
    </row>
    <row r="39" spans="1:12" ht="26.25" customHeight="1">
      <c r="A39" s="241"/>
      <c r="B39" s="241"/>
      <c r="C39" s="241"/>
      <c r="D39" s="241"/>
      <c r="E39" s="241"/>
      <c r="F39" s="241"/>
      <c r="G39" s="241"/>
      <c r="H39" s="241"/>
      <c r="I39" s="241"/>
      <c r="J39" s="241"/>
      <c r="K39" s="241"/>
      <c r="L39" s="241"/>
    </row>
    <row r="40" spans="1:12" ht="26.25" customHeight="1">
      <c r="A40" s="241"/>
      <c r="B40" s="241"/>
      <c r="C40" s="241"/>
      <c r="D40" s="241"/>
      <c r="E40" s="241"/>
      <c r="F40" s="241"/>
      <c r="G40" s="241"/>
      <c r="H40" s="241"/>
      <c r="I40" s="241"/>
      <c r="J40" s="241"/>
      <c r="K40" s="241"/>
      <c r="L40" s="241"/>
    </row>
    <row r="41" spans="1:12" ht="26.25" customHeight="1">
      <c r="A41" s="241"/>
      <c r="B41" s="241"/>
      <c r="C41" s="241"/>
      <c r="D41" s="241"/>
      <c r="E41" s="241"/>
      <c r="F41" s="241"/>
      <c r="G41" s="241"/>
      <c r="H41" s="241"/>
      <c r="I41" s="241"/>
      <c r="J41" s="241"/>
      <c r="K41" s="241"/>
      <c r="L41" s="241"/>
    </row>
    <row r="42" spans="1:12" ht="26.25" customHeight="1">
      <c r="A42" s="241"/>
      <c r="B42" s="241"/>
      <c r="C42" s="241"/>
      <c r="D42" s="241"/>
      <c r="E42" s="241"/>
      <c r="F42" s="241"/>
      <c r="G42" s="241"/>
      <c r="H42" s="241"/>
      <c r="I42" s="241"/>
      <c r="J42" s="241"/>
      <c r="K42" s="241"/>
      <c r="L42" s="241"/>
    </row>
    <row r="43" spans="1:12" ht="26.25" customHeight="1">
      <c r="A43" s="241"/>
      <c r="B43" s="241"/>
      <c r="C43" s="241"/>
      <c r="D43" s="241"/>
      <c r="E43" s="241"/>
      <c r="F43" s="241"/>
      <c r="G43" s="241"/>
      <c r="H43" s="241"/>
      <c r="I43" s="241"/>
      <c r="J43" s="241"/>
      <c r="K43" s="241"/>
      <c r="L43" s="241"/>
    </row>
    <row r="44" spans="1:12" ht="26.25" customHeight="1">
      <c r="A44" s="241"/>
      <c r="B44" s="241"/>
      <c r="C44" s="241"/>
      <c r="D44" s="241"/>
      <c r="E44" s="241"/>
      <c r="F44" s="241"/>
      <c r="G44" s="241"/>
      <c r="H44" s="241"/>
      <c r="I44" s="241"/>
      <c r="J44" s="241"/>
      <c r="K44" s="241"/>
      <c r="L44" s="241"/>
    </row>
    <row r="45" spans="1:12" ht="26.25" customHeight="1">
      <c r="A45" s="241"/>
      <c r="B45" s="241"/>
      <c r="C45" s="241"/>
      <c r="D45" s="241"/>
      <c r="E45" s="241"/>
      <c r="F45" s="241"/>
      <c r="G45" s="241"/>
      <c r="H45" s="241"/>
      <c r="I45" s="241"/>
      <c r="J45" s="241"/>
      <c r="K45" s="241"/>
      <c r="L45" s="241"/>
    </row>
    <row r="46" spans="1:12" ht="26.25" customHeight="1">
      <c r="A46" s="241"/>
      <c r="B46" s="241"/>
      <c r="C46" s="241"/>
      <c r="D46" s="241"/>
      <c r="E46" s="241"/>
      <c r="F46" s="241"/>
      <c r="G46" s="241"/>
      <c r="H46" s="241"/>
      <c r="I46" s="241"/>
      <c r="J46" s="241"/>
      <c r="K46" s="241"/>
      <c r="L46" s="241"/>
    </row>
    <row r="47" spans="1:12" ht="16.2">
      <c r="A47" s="241"/>
      <c r="B47" s="241"/>
      <c r="C47" s="241"/>
      <c r="D47" s="241"/>
      <c r="E47" s="241"/>
      <c r="F47" s="241"/>
      <c r="G47" s="241"/>
      <c r="H47" s="241"/>
      <c r="I47" s="241"/>
      <c r="J47" s="276"/>
      <c r="K47" s="276"/>
      <c r="L47" s="276"/>
    </row>
    <row r="48" spans="1:12" ht="16.2">
      <c r="A48" s="276"/>
      <c r="B48" s="276"/>
      <c r="C48" s="276"/>
      <c r="D48" s="276"/>
      <c r="E48" s="276"/>
      <c r="F48" s="276"/>
      <c r="G48" s="276"/>
      <c r="H48" s="276"/>
      <c r="I48" s="276"/>
      <c r="J48" s="276"/>
      <c r="K48" s="276"/>
      <c r="L48" s="276"/>
    </row>
    <row r="49" spans="1:12" ht="16.2">
      <c r="A49" s="276"/>
      <c r="B49" s="276"/>
      <c r="C49" s="276"/>
      <c r="D49" s="276"/>
      <c r="E49" s="276"/>
      <c r="F49" s="276"/>
      <c r="G49" s="276"/>
      <c r="H49" s="276"/>
      <c r="I49" s="276"/>
      <c r="J49" s="276"/>
      <c r="K49" s="276"/>
      <c r="L49" s="276"/>
    </row>
    <row r="50" spans="1:12" ht="16.2">
      <c r="A50" s="276"/>
      <c r="B50" s="276"/>
      <c r="C50" s="276"/>
      <c r="D50" s="276"/>
      <c r="E50" s="276"/>
      <c r="F50" s="276"/>
      <c r="G50" s="276"/>
      <c r="H50" s="276"/>
      <c r="I50" s="276"/>
    </row>
  </sheetData>
  <sheetProtection algorithmName="SHA-512" hashValue="iifzhgP9OqsH7vjwB0GSwTI8hbkN19nai4k5HUV8IQrABMKrJ9seK3J5NExnhyHdQT1woaSo6tG6L8zXABO2Rw==" saltValue="mRInTkk7AnZaDKwVmecvrg==" spinCount="100000" sheet="1" objects="1" scenarios="1"/>
  <mergeCells count="11">
    <mergeCell ref="M26:R26"/>
    <mergeCell ref="J3:K3"/>
    <mergeCell ref="I9:K9"/>
    <mergeCell ref="D4:H4"/>
    <mergeCell ref="M6:R6"/>
    <mergeCell ref="B18:J19"/>
    <mergeCell ref="B17:J17"/>
    <mergeCell ref="I14:J14"/>
    <mergeCell ref="A8:D8"/>
    <mergeCell ref="A9:C9"/>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8587681-A1B7-4D12-9410-279F2B25290C}">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862137e7-8d7c-4855-b122-2ef27e0b566d"/>
    <ds:schemaRef ds:uri="http://purl.org/dc/terms/"/>
  </ds:schemaRefs>
</ds:datastoreItem>
</file>

<file path=customXml/itemProps2.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3.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3DF316-11E6-481B-9972-64C22A2F88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請求書!Print_Area</vt:lpstr>
      <vt:lpstr>納品書!Print_Area</vt:lpstr>
      <vt:lpstr>民間用申込書!Print_Area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2025-04-22T06:43:22Z</cp:lastPrinted>
  <dcterms:created xsi:type="dcterms:W3CDTF">2010-06-16T07:20:35Z</dcterms:created>
  <dcterms:modified xsi:type="dcterms:W3CDTF">2025-05-02T02:17:08Z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