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Z:\6_その他データ\HP関係\2_広報研修部\20250917\"/>
    </mc:Choice>
  </mc:AlternateContent>
  <xr:revisionPtr revIDLastSave="0" documentId="13_ncr:1_{535E6BF3-2AF9-402D-B98A-98EDDA6E858A}" xr6:coauthVersionLast="47" xr6:coauthVersionMax="47" xr10:uidLastSave="{00000000-0000-0000-0000-000000000000}"/>
  <bookViews>
    <workbookView xWindow="-108" yWindow="-108" windowWidth="23256" windowHeight="12456" xr2:uid="{ACD57FF4-848E-4B89-A280-0251DAA5366F}"/>
  </bookViews>
  <sheets>
    <sheet name="民間用申込書" sheetId="1" r:id="rId1"/>
    <sheet name="計算書" sheetId="2" state="hidden" r:id="rId2"/>
    <sheet name="請求書" sheetId="3" state="hidden" r:id="rId3"/>
    <sheet name="見積書" sheetId="4" state="hidden" r:id="rId4"/>
    <sheet name="納品書" sheetId="5" state="hidden" r:id="rId5"/>
    <sheet name="領収書" sheetId="6" state="hidden" r:id="rId6"/>
    <sheet name="【入金前】請求書送付案内" sheetId="7" state="hidden" r:id="rId7"/>
    <sheet name="【入金後】書籍送付案内 " sheetId="8" state="hidden" r:id="rId8"/>
    <sheet name="その他送付" sheetId="9"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 l="1"/>
  <c r="U21" i="2" s="1"/>
  <c r="F6" i="9"/>
  <c r="J3" i="9"/>
  <c r="V9" i="8"/>
  <c r="AL2" i="8"/>
  <c r="AK2" i="8"/>
  <c r="AK2" i="7"/>
  <c r="V9" i="6"/>
  <c r="V9" i="5"/>
  <c r="V9" i="4"/>
  <c r="AI2" i="3"/>
  <c r="AL2" i="5" s="1"/>
  <c r="AP1" i="3"/>
  <c r="AP1" i="6" s="1"/>
  <c r="H48" i="2"/>
  <c r="B48" i="2"/>
  <c r="F52" i="2" s="1"/>
  <c r="C41" i="2"/>
  <c r="I40" i="2"/>
  <c r="C40" i="2"/>
  <c r="N48" i="2" s="1"/>
  <c r="E52" i="2" s="1"/>
  <c r="C39" i="2"/>
  <c r="O48" i="2" s="1"/>
  <c r="I38" i="2"/>
  <c r="D38" i="2"/>
  <c r="C37" i="2"/>
  <c r="A52" i="2" s="1"/>
  <c r="C36" i="2"/>
  <c r="M48" i="2" s="1"/>
  <c r="D52" i="2" s="1"/>
  <c r="D35" i="2"/>
  <c r="L48" i="2" s="1"/>
  <c r="C52" i="2" s="1"/>
  <c r="N33" i="2"/>
  <c r="F48" i="2" s="1"/>
  <c r="X31" i="2"/>
  <c r="W31" i="2"/>
  <c r="V31" i="2"/>
  <c r="U31" i="2"/>
  <c r="H30" i="2"/>
  <c r="H29" i="2"/>
  <c r="H28" i="2"/>
  <c r="H27" i="2"/>
  <c r="X26" i="2"/>
  <c r="W26" i="2"/>
  <c r="V26" i="2"/>
  <c r="U26" i="2"/>
  <c r="H25" i="2"/>
  <c r="AZ48" i="2" s="1"/>
  <c r="H24" i="2"/>
  <c r="AY48" i="2" s="1"/>
  <c r="X23" i="2"/>
  <c r="W23" i="2"/>
  <c r="V23" i="2"/>
  <c r="U23" i="2"/>
  <c r="H22" i="2"/>
  <c r="W22" i="2" s="1"/>
  <c r="X20" i="2"/>
  <c r="H20" i="2"/>
  <c r="AE48" i="2" s="1"/>
  <c r="H19" i="2"/>
  <c r="W19" i="2" s="1"/>
  <c r="H18" i="2"/>
  <c r="U18" i="2" s="1"/>
  <c r="H17" i="2"/>
  <c r="AB48" i="2" s="1"/>
  <c r="H16" i="2"/>
  <c r="W16" i="2" s="1"/>
  <c r="H15" i="2"/>
  <c r="Z48" i="2" s="1"/>
  <c r="H14" i="2"/>
  <c r="S14" i="2" s="1"/>
  <c r="H13" i="2"/>
  <c r="X48" i="2" s="1"/>
  <c r="H12" i="2"/>
  <c r="U12" i="2" s="1"/>
  <c r="H11" i="2"/>
  <c r="V48" i="2" s="1"/>
  <c r="H10" i="2"/>
  <c r="W10" i="2" s="1"/>
  <c r="H9" i="2"/>
  <c r="U9" i="2" s="1"/>
  <c r="H8" i="2"/>
  <c r="W8" i="2" s="1"/>
  <c r="H7" i="2"/>
  <c r="W7" i="2" s="1"/>
  <c r="H5" i="2"/>
  <c r="N18" i="2" l="1"/>
  <c r="Q17" i="2"/>
  <c r="S17" i="2"/>
  <c r="U17" i="2"/>
  <c r="V17" i="2"/>
  <c r="W17" i="2"/>
  <c r="X17" i="2"/>
  <c r="W12" i="2"/>
  <c r="AG48" i="2"/>
  <c r="N19" i="2"/>
  <c r="S7" i="2"/>
  <c r="S11" i="2"/>
  <c r="N20" i="2"/>
  <c r="N9" i="2"/>
  <c r="X9" i="2" s="1"/>
  <c r="Q11" i="2"/>
  <c r="S19" i="2"/>
  <c r="N21" i="2"/>
  <c r="X21" i="2" s="1"/>
  <c r="V19" i="2"/>
  <c r="S21" i="2"/>
  <c r="V9" i="2"/>
  <c r="S13" i="2"/>
  <c r="X19" i="2"/>
  <c r="W9" i="2"/>
  <c r="V11" i="2"/>
  <c r="V13" i="2"/>
  <c r="X13" i="2"/>
  <c r="Q20" i="2"/>
  <c r="N22" i="2"/>
  <c r="S18" i="2"/>
  <c r="V18" i="2"/>
  <c r="U20" i="2"/>
  <c r="S22" i="2"/>
  <c r="W48" i="2"/>
  <c r="N7" i="2"/>
  <c r="X7" i="2" s="1"/>
  <c r="N11" i="2"/>
  <c r="X11" i="2" s="1"/>
  <c r="W21" i="2"/>
  <c r="Q8" i="2"/>
  <c r="N10" i="2"/>
  <c r="X10" i="2" s="1"/>
  <c r="V8" i="2"/>
  <c r="S12" i="2"/>
  <c r="W18" i="2"/>
  <c r="V20" i="2"/>
  <c r="V22" i="2"/>
  <c r="AC48" i="2"/>
  <c r="V7" i="2"/>
  <c r="S9" i="2"/>
  <c r="N13" i="2"/>
  <c r="U11" i="2"/>
  <c r="V21" i="2"/>
  <c r="N8" i="2"/>
  <c r="X8" i="2" s="1"/>
  <c r="W11" i="2"/>
  <c r="S48" i="2"/>
  <c r="S8" i="2"/>
  <c r="S20" i="2"/>
  <c r="U48" i="2"/>
  <c r="U8" i="2"/>
  <c r="S10" i="2"/>
  <c r="N12" i="2"/>
  <c r="X12" i="2" s="1"/>
  <c r="V10" i="2"/>
  <c r="V12" i="2"/>
  <c r="N17" i="2"/>
  <c r="X18" i="2"/>
  <c r="W20" i="2"/>
  <c r="X22" i="2"/>
  <c r="V14" i="2"/>
  <c r="W14" i="2"/>
  <c r="Y48" i="2"/>
  <c r="U14" i="2"/>
  <c r="B52" i="2"/>
  <c r="N15" i="2"/>
  <c r="S15" i="2"/>
  <c r="V15" i="2"/>
  <c r="W15" i="2"/>
  <c r="N14" i="2"/>
  <c r="X14" i="2" s="1"/>
  <c r="Q14" i="2"/>
  <c r="S16" i="2"/>
  <c r="V16" i="2"/>
  <c r="AA48" i="2"/>
  <c r="N16" i="2"/>
  <c r="X16" i="2"/>
  <c r="AL2" i="6"/>
  <c r="M45" i="3"/>
  <c r="Q7" i="2"/>
  <c r="Q10" i="2"/>
  <c r="Q13" i="2"/>
  <c r="Q16" i="2"/>
  <c r="Q19" i="2"/>
  <c r="Q22" i="2"/>
  <c r="Q48" i="2"/>
  <c r="AD48" i="2"/>
  <c r="AI45" i="3"/>
  <c r="AP1" i="4"/>
  <c r="AP1" i="7"/>
  <c r="U7" i="2"/>
  <c r="U10" i="2"/>
  <c r="U13" i="2"/>
  <c r="U16" i="2"/>
  <c r="U19" i="2"/>
  <c r="U22" i="2"/>
  <c r="T48" i="2"/>
  <c r="AF48" i="2"/>
  <c r="C8" i="3"/>
  <c r="AL2" i="4"/>
  <c r="AL2" i="7"/>
  <c r="Q9" i="2"/>
  <c r="Q12" i="2"/>
  <c r="W13" i="2"/>
  <c r="Q15" i="2"/>
  <c r="Q18" i="2"/>
  <c r="Q21" i="2"/>
  <c r="K48" i="2"/>
  <c r="AP1" i="5"/>
  <c r="AP1" i="8"/>
  <c r="U15" i="2"/>
  <c r="K2" i="9"/>
  <c r="AH29" i="3" l="1" a="1"/>
  <c r="AH29" i="3" s="1"/>
  <c r="AH29" i="6" s="1"/>
  <c r="AM22" i="3" a="1"/>
  <c r="AM22" i="3" s="1"/>
  <c r="AM22" i="6" s="1"/>
  <c r="S31" i="2"/>
  <c r="AM32" i="3" a="1"/>
  <c r="AM32" i="3" s="1"/>
  <c r="AM32" i="6" s="1"/>
  <c r="AH32" i="3" a="1"/>
  <c r="AH32" i="3" s="1"/>
  <c r="AH32" i="6" s="1"/>
  <c r="AH25" i="3" a="1"/>
  <c r="AH25" i="3" s="1"/>
  <c r="AH25" i="4" s="1"/>
  <c r="AH23" i="3" a="1"/>
  <c r="AH23" i="3" s="1"/>
  <c r="AH23" i="4" s="1"/>
  <c r="AH26" i="3" a="1"/>
  <c r="AH26" i="3" s="1"/>
  <c r="AH26" i="6" s="1"/>
  <c r="N31" i="2"/>
  <c r="D48" i="2" s="1"/>
  <c r="AH24" i="3" a="1"/>
  <c r="AH24" i="3" s="1"/>
  <c r="AH24" i="6" s="1"/>
  <c r="X15" i="2"/>
  <c r="AH30" i="3" a="1"/>
  <c r="AH30" i="3" s="1"/>
  <c r="AH30" i="4" s="1"/>
  <c r="AH28" i="3" a="1"/>
  <c r="AH28" i="3" s="1"/>
  <c r="AH28" i="4" s="1"/>
  <c r="AH27" i="3" a="1"/>
  <c r="AH27" i="3" s="1"/>
  <c r="AH22" i="3" a="1"/>
  <c r="AH22" i="3" s="1"/>
  <c r="AH31" i="3" a="1"/>
  <c r="AH31" i="3" s="1"/>
  <c r="C30" i="3" a="1"/>
  <c r="C30" i="3" s="1"/>
  <c r="C28" i="3" a="1"/>
  <c r="C28" i="3" s="1"/>
  <c r="C25" i="3" a="1"/>
  <c r="C25" i="3" s="1"/>
  <c r="C22" i="3" a="1"/>
  <c r="C22" i="3" s="1"/>
  <c r="C29" i="3" a="1"/>
  <c r="C29" i="3" s="1"/>
  <c r="C26" i="3" a="1"/>
  <c r="C26" i="3" s="1"/>
  <c r="C23" i="3" a="1"/>
  <c r="C23" i="3" s="1"/>
  <c r="C27" i="3" a="1"/>
  <c r="C27" i="3" s="1"/>
  <c r="C24" i="3" a="1"/>
  <c r="C24" i="3" s="1"/>
  <c r="C31" i="3" a="1"/>
  <c r="C31" i="3" s="1"/>
  <c r="C32" i="3" a="1"/>
  <c r="C32" i="3" s="1"/>
  <c r="AM28" i="3" a="1"/>
  <c r="AM28" i="3" s="1"/>
  <c r="Q31" i="2"/>
  <c r="AM27" i="3" a="1"/>
  <c r="AM27" i="3" s="1"/>
  <c r="C8" i="5"/>
  <c r="C8" i="4"/>
  <c r="C8" i="6"/>
  <c r="AM29" i="3" a="1"/>
  <c r="AM29" i="3" s="1"/>
  <c r="B6" i="9"/>
  <c r="C8" i="8"/>
  <c r="C8" i="7"/>
  <c r="AM31" i="3" a="1"/>
  <c r="AM31" i="3" s="1"/>
  <c r="AM30" i="3" a="1"/>
  <c r="AM30" i="3" s="1"/>
  <c r="AM25" i="3" a="1"/>
  <c r="AM25" i="3" s="1"/>
  <c r="AM24" i="3" a="1"/>
  <c r="AM24" i="3" s="1"/>
  <c r="AM23" i="3" a="1"/>
  <c r="AM23" i="3" s="1"/>
  <c r="AM26" i="3" a="1"/>
  <c r="AM26" i="3" s="1"/>
  <c r="AM22" i="4" l="1"/>
  <c r="AM22" i="5"/>
  <c r="AH23" i="5"/>
  <c r="AM32" i="4"/>
  <c r="AM32" i="5"/>
  <c r="AH25" i="5"/>
  <c r="AH25" i="6"/>
  <c r="AH26" i="4"/>
  <c r="AH26" i="5"/>
  <c r="AH29" i="4"/>
  <c r="AK23" i="8"/>
  <c r="AH29" i="5"/>
  <c r="AH23" i="6"/>
  <c r="N34" i="2"/>
  <c r="G48" i="2" s="1"/>
  <c r="AH32" i="4"/>
  <c r="AH32" i="5"/>
  <c r="AH24" i="4"/>
  <c r="AH24" i="5"/>
  <c r="AR31" i="3" a="1"/>
  <c r="AR31" i="3" s="1"/>
  <c r="AR32" i="3" a="1"/>
  <c r="AR32" i="3" s="1"/>
  <c r="AR23" i="3" a="1"/>
  <c r="AR23" i="3" s="1"/>
  <c r="AR24" i="3" a="1"/>
  <c r="AR24" i="3" s="1"/>
  <c r="AR26" i="3" a="1"/>
  <c r="AR26" i="3" s="1"/>
  <c r="AR22" i="3" a="1"/>
  <c r="AR22" i="3" s="1"/>
  <c r="AR25" i="3" a="1"/>
  <c r="AR25" i="3" s="1"/>
  <c r="AR30" i="3" a="1"/>
  <c r="AR30" i="3" s="1"/>
  <c r="AR28" i="3" a="1"/>
  <c r="AR28" i="3" s="1"/>
  <c r="AR29" i="3" a="1"/>
  <c r="AR29" i="3" s="1"/>
  <c r="AR27" i="3" a="1"/>
  <c r="AR27" i="3" s="1"/>
  <c r="AH28" i="6"/>
  <c r="AH28" i="5"/>
  <c r="AH30" i="6"/>
  <c r="AH30" i="5"/>
  <c r="AH22" i="5"/>
  <c r="AH22" i="6"/>
  <c r="AH22" i="4"/>
  <c r="AH27" i="5"/>
  <c r="AH27" i="4"/>
  <c r="AH27" i="6"/>
  <c r="AH31" i="4"/>
  <c r="AH31" i="6"/>
  <c r="AH31" i="5"/>
  <c r="C32" i="4"/>
  <c r="C32" i="6"/>
  <c r="C32" i="5"/>
  <c r="C24" i="6"/>
  <c r="C24" i="5"/>
  <c r="F25" i="8"/>
  <c r="C24" i="4"/>
  <c r="AK28" i="8"/>
  <c r="AM27" i="5"/>
  <c r="AM27" i="4"/>
  <c r="AM27" i="6"/>
  <c r="C25" i="5"/>
  <c r="C25" i="4"/>
  <c r="F26" i="8"/>
  <c r="C25" i="6"/>
  <c r="AM24" i="5"/>
  <c r="AK25" i="8"/>
  <c r="AM24" i="4"/>
  <c r="AM24" i="6"/>
  <c r="AM28" i="4"/>
  <c r="AM28" i="6"/>
  <c r="AK29" i="8"/>
  <c r="AM28" i="5"/>
  <c r="C31" i="5"/>
  <c r="C31" i="4"/>
  <c r="F32" i="8"/>
  <c r="C31" i="6"/>
  <c r="AM25" i="4"/>
  <c r="AK26" i="8"/>
  <c r="AM25" i="6"/>
  <c r="AM25" i="5"/>
  <c r="AM31" i="4"/>
  <c r="AK32" i="8"/>
  <c r="AM31" i="6"/>
  <c r="AM31" i="5"/>
  <c r="C27" i="6"/>
  <c r="F28" i="8"/>
  <c r="C27" i="5"/>
  <c r="C27" i="4"/>
  <c r="C23" i="4"/>
  <c r="C23" i="6"/>
  <c r="C23" i="5"/>
  <c r="F24" i="8"/>
  <c r="C26" i="4"/>
  <c r="F27" i="8"/>
  <c r="C26" i="6"/>
  <c r="C26" i="5"/>
  <c r="AK27" i="8"/>
  <c r="AM26" i="6"/>
  <c r="AM26" i="5"/>
  <c r="AM26" i="4"/>
  <c r="C29" i="4"/>
  <c r="C29" i="6"/>
  <c r="C29" i="5"/>
  <c r="F30" i="8"/>
  <c r="C22" i="5"/>
  <c r="C22" i="4"/>
  <c r="C22" i="6"/>
  <c r="F23" i="8"/>
  <c r="AM30" i="5"/>
  <c r="AK31" i="8"/>
  <c r="AM30" i="4"/>
  <c r="AM30" i="6"/>
  <c r="C28" i="5"/>
  <c r="C28" i="4"/>
  <c r="C28" i="6"/>
  <c r="F29" i="8"/>
  <c r="AM23" i="6"/>
  <c r="AM23" i="5"/>
  <c r="AK24" i="8"/>
  <c r="AM23" i="4"/>
  <c r="AM29" i="6"/>
  <c r="AM29" i="5"/>
  <c r="AK30" i="8"/>
  <c r="AM29" i="4"/>
  <c r="C30" i="6"/>
  <c r="C30" i="5"/>
  <c r="F31" i="8"/>
  <c r="C30" i="4"/>
  <c r="AR27" i="5" l="1"/>
  <c r="AR27" i="4"/>
  <c r="AR27" i="6"/>
  <c r="AR29" i="6"/>
  <c r="AR29" i="4"/>
  <c r="AR29" i="5"/>
  <c r="AR30" i="5"/>
  <c r="AR30" i="4"/>
  <c r="AR30" i="6"/>
  <c r="AR25" i="5"/>
  <c r="AR25" i="4"/>
  <c r="AR25" i="6"/>
  <c r="AR22" i="5"/>
  <c r="AR35" i="3"/>
  <c r="AR22" i="4"/>
  <c r="AR22" i="6"/>
  <c r="AR24" i="6"/>
  <c r="AR24" i="5"/>
  <c r="AR24" i="4"/>
  <c r="AR23" i="5"/>
  <c r="AR23" i="6"/>
  <c r="AR23" i="4"/>
  <c r="AR32" i="6"/>
  <c r="AR32" i="5"/>
  <c r="AR32" i="4"/>
  <c r="AR28" i="4"/>
  <c r="AR28" i="6"/>
  <c r="AR28" i="5"/>
  <c r="AR26" i="6"/>
  <c r="AR26" i="5"/>
  <c r="AR26" i="4"/>
  <c r="AR31" i="6"/>
  <c r="AR31" i="5"/>
  <c r="AR31" i="4"/>
  <c r="AR35" i="6" l="1"/>
  <c r="AR34" i="3"/>
  <c r="AR35" i="5"/>
  <c r="AR35" i="4"/>
  <c r="O37" i="3"/>
  <c r="O37" i="5" l="1"/>
  <c r="O37" i="4"/>
  <c r="O37" i="6"/>
  <c r="AR34" i="5"/>
  <c r="AR34" i="4"/>
  <c r="AR34" i="6"/>
  <c r="AR33" i="3"/>
  <c r="AR33" i="4" l="1"/>
  <c r="AR33" i="6"/>
  <c r="AR3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<sst xmlns="http://schemas.openxmlformats.org/spreadsheetml/2006/main" count="361" uniqueCount="256">
  <si>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7"/>
  </si>
  <si>
    <t>注文日：</t>
    <rPh sb="0" eb="3">
      <t>チュウモンビ</t>
    </rPh>
    <phoneticPr fontId="10"/>
  </si>
  <si>
    <t>年　　月　　日</t>
    <rPh sb="0" eb="1">
      <t>ネン</t>
    </rPh>
    <rPh sb="3" eb="4">
      <t>ツキ</t>
    </rPh>
    <rPh sb="6" eb="7">
      <t>ヒ</t>
    </rPh>
    <phoneticPr fontId="10"/>
  </si>
  <si>
    <t>　　　　　　　　全国国土調査協会 発行図書</t>
    <rPh sb="8" eb="10">
      <t>ゼンコク</t>
    </rPh>
    <rPh sb="17" eb="19">
      <t>ハッコウ</t>
    </rPh>
    <rPh sb="19" eb="21">
      <t>トショ</t>
    </rPh>
    <phoneticPr fontId="7"/>
  </si>
  <si>
    <t>販売価格
（税込価格）</t>
    <rPh sb="0" eb="2">
      <t>ハンバイ</t>
    </rPh>
    <rPh sb="2" eb="4">
      <t>カカク</t>
    </rPh>
    <rPh sb="6" eb="8">
      <t>ゼイコ</t>
    </rPh>
    <rPh sb="8" eb="10">
      <t>カカク</t>
    </rPh>
    <phoneticPr fontId="7"/>
  </si>
  <si>
    <t>数量</t>
    <rPh sb="0" eb="2">
      <t>スウリョウ</t>
    </rPh>
    <phoneticPr fontId="7"/>
  </si>
  <si>
    <t>備考</t>
    <rPh sb="0" eb="2">
      <t>ビコウ</t>
    </rPh>
    <phoneticPr fontId="7"/>
  </si>
  <si>
    <t>国土調査関係法令集（改訂第１２版）</t>
    <phoneticPr fontId="7"/>
  </si>
  <si>
    <t>地籍調査事業費積算基準書（２０２５年度版）</t>
    <rPh sb="2" eb="4">
      <t>チョウサ</t>
    </rPh>
    <rPh sb="4" eb="7">
      <t>ジギョウヒ</t>
    </rPh>
    <rPh sb="7" eb="9">
      <t>セキサン</t>
    </rPh>
    <rPh sb="9" eb="12">
      <t>キジュンショ</t>
    </rPh>
    <rPh sb="17" eb="19">
      <t>ネンド</t>
    </rPh>
    <rPh sb="19" eb="20">
      <t>バン</t>
    </rPh>
    <phoneticPr fontId="7"/>
  </si>
  <si>
    <t>地籍調査　初任者マニュアル</t>
    <rPh sb="0" eb="2">
      <t>チセキ</t>
    </rPh>
    <rPh sb="2" eb="4">
      <t>チョウサ</t>
    </rPh>
    <rPh sb="5" eb="8">
      <t>ショニンシャ</t>
    </rPh>
    <phoneticPr fontId="7"/>
  </si>
  <si>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7"/>
  </si>
  <si>
    <t>街区境界、航測法未掲載</t>
    <rPh sb="0" eb="2">
      <t>ガイク</t>
    </rPh>
    <rPh sb="2" eb="4">
      <t>キョウカイ</t>
    </rPh>
    <rPh sb="5" eb="7">
      <t>コウソク</t>
    </rPh>
    <rPh sb="7" eb="8">
      <t>ホウ</t>
    </rPh>
    <rPh sb="8" eb="11">
      <t>ミケイサイ</t>
    </rPh>
    <phoneticPr fontId="7"/>
  </si>
  <si>
    <t>一筆地調査の手引き</t>
    <rPh sb="0" eb="2">
      <t>イッピツ</t>
    </rPh>
    <rPh sb="2" eb="3">
      <t>チ</t>
    </rPh>
    <rPh sb="3" eb="5">
      <t>チョウサ</t>
    </rPh>
    <rPh sb="6" eb="8">
      <t>テビ</t>
    </rPh>
    <phoneticPr fontId="7"/>
  </si>
  <si>
    <t>地籍測量の手引（第８版・令和３年版）</t>
    <rPh sb="5" eb="7">
      <t>テビキ</t>
    </rPh>
    <rPh sb="8" eb="9">
      <t>ダイ</t>
    </rPh>
    <rPh sb="10" eb="11">
      <t>ハン</t>
    </rPh>
    <rPh sb="12" eb="14">
      <t>レイワ</t>
    </rPh>
    <rPh sb="15" eb="16">
      <t>ネン</t>
    </rPh>
    <rPh sb="16" eb="17">
      <t>バン</t>
    </rPh>
    <phoneticPr fontId="7"/>
  </si>
  <si>
    <t>地籍測量成果検定における指摘事例集（第３版）</t>
    <rPh sb="18" eb="19">
      <t>ダイ</t>
    </rPh>
    <rPh sb="20" eb="21">
      <t>ハン</t>
    </rPh>
    <phoneticPr fontId="7"/>
  </si>
  <si>
    <t>地籍調査研修テキスト（令和７年度版）</t>
    <rPh sb="0" eb="6">
      <t>チセキチョウサケンシュウ</t>
    </rPh>
    <rPh sb="11" eb="13">
      <t>レイワ</t>
    </rPh>
    <rPh sb="14" eb="15">
      <t>ネン</t>
    </rPh>
    <rPh sb="15" eb="16">
      <t>ド</t>
    </rPh>
    <rPh sb="16" eb="17">
      <t>バン</t>
    </rPh>
    <phoneticPr fontId="7"/>
  </si>
  <si>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7"/>
  </si>
  <si>
    <t>みなさんの暮らしにつながる地籍調査＜一般編＞</t>
    <rPh sb="20" eb="21">
      <t>ヘン</t>
    </rPh>
    <phoneticPr fontId="7"/>
  </si>
  <si>
    <t>パンフレット</t>
    <phoneticPr fontId="7"/>
  </si>
  <si>
    <t>みなさんの暮らしにつながる地籍調査＜街区境界調査編＞</t>
    <rPh sb="24" eb="25">
      <t>ヘン</t>
    </rPh>
    <phoneticPr fontId="7"/>
  </si>
  <si>
    <t>みなさんの暮らしにつながる地籍調査＜リモセン編＞</t>
    <rPh sb="22" eb="23">
      <t>ヘン</t>
    </rPh>
    <phoneticPr fontId="7"/>
  </si>
  <si>
    <t>地籍調査をすすめましょう（平成27年版）</t>
    <phoneticPr fontId="7"/>
  </si>
  <si>
    <t>まもってあげたい未来の安心－地籍調査のあらまし（平成28年版）</t>
    <phoneticPr fontId="7"/>
  </si>
  <si>
    <t>ザ・ちせき(マンガ)（平成26年版）</t>
    <phoneticPr fontId="7"/>
  </si>
  <si>
    <t>小冊子</t>
    <phoneticPr fontId="7"/>
  </si>
  <si>
    <t>安全な地籍調査（平成21年版）</t>
    <phoneticPr fontId="7"/>
  </si>
  <si>
    <t>　　　　　　　　【斡旋図書】民事法務協会</t>
    <phoneticPr fontId="7"/>
  </si>
  <si>
    <t>表示登記教材 地目認定（改訂版）</t>
    <phoneticPr fontId="7"/>
  </si>
  <si>
    <t>民事法務協会から請求・発送</t>
    <rPh sb="8" eb="10">
      <t>セイキュウ</t>
    </rPh>
    <phoneticPr fontId="7"/>
  </si>
  <si>
    <t>表示登記教材 建物認定（４訂版）</t>
    <phoneticPr fontId="7"/>
  </si>
  <si>
    <t>　　　　　　　　【斡旋図書】日本国土調査測量協会</t>
    <phoneticPr fontId="7"/>
  </si>
  <si>
    <t>地籍測量及び地積測定における作業の記録及び成果の記載例〈地上法版〉</t>
  </si>
  <si>
    <t>日本国土調査測量協会から
請求・発送</t>
    <phoneticPr fontId="10"/>
  </si>
  <si>
    <t>航測法による地籍調査における作業の記録及び成果の記載例</t>
    <phoneticPr fontId="7"/>
  </si>
  <si>
    <t>地籍フォーマット2000の手引き ～数値地籍情報の利活用に向けて～</t>
    <rPh sb="18" eb="20">
      <t>スウチ</t>
    </rPh>
    <rPh sb="20" eb="22">
      <t>チセキ</t>
    </rPh>
    <rPh sb="22" eb="24">
      <t>ジョウホウ</t>
    </rPh>
    <rPh sb="25" eb="28">
      <t>リカツヨウ</t>
    </rPh>
    <rPh sb="29" eb="30">
      <t>ム</t>
    </rPh>
    <phoneticPr fontId="7"/>
  </si>
  <si>
    <t>地籍調査ハンドブック(平成23年度版)</t>
    <phoneticPr fontId="7"/>
  </si>
  <si>
    <t>【送付先】</t>
    <phoneticPr fontId="7"/>
  </si>
  <si>
    <t>ご住所</t>
    <rPh sb="1" eb="3">
      <t>ジュウショ</t>
    </rPh>
    <phoneticPr fontId="7"/>
  </si>
  <si>
    <t>郵便番号</t>
    <rPh sb="0" eb="4">
      <t>ユウビンバンゴウ</t>
    </rPh>
    <phoneticPr fontId="7"/>
  </si>
  <si>
    <t xml:space="preserve"> （記入例）100-1234</t>
    <rPh sb="2" eb="4">
      <t>キニュウ</t>
    </rPh>
    <rPh sb="4" eb="5">
      <t>レイ</t>
    </rPh>
    <phoneticPr fontId="10"/>
  </si>
  <si>
    <t>社名または氏名</t>
    <rPh sb="0" eb="2">
      <t>シャメイ</t>
    </rPh>
    <rPh sb="5" eb="7">
      <t>シメイ</t>
    </rPh>
    <phoneticPr fontId="7"/>
  </si>
  <si>
    <t>部署名</t>
    <rPh sb="0" eb="2">
      <t>ブショ</t>
    </rPh>
    <rPh sb="2" eb="3">
      <t>メイ</t>
    </rPh>
    <phoneticPr fontId="7"/>
  </si>
  <si>
    <t>担当者</t>
    <rPh sb="0" eb="3">
      <t>タントウシャ</t>
    </rPh>
    <phoneticPr fontId="7"/>
  </si>
  <si>
    <t>メールアドレス</t>
    <phoneticPr fontId="7"/>
  </si>
  <si>
    <t>電話番号</t>
    <rPh sb="0" eb="2">
      <t>デンワ</t>
    </rPh>
    <rPh sb="2" eb="4">
      <t>バンゴウ</t>
    </rPh>
    <phoneticPr fontId="7"/>
  </si>
  <si>
    <t>（記入例）03-1111-2222</t>
    <phoneticPr fontId="10"/>
  </si>
  <si>
    <t>内線</t>
    <rPh sb="0" eb="2">
      <t>ナイセン</t>
    </rPh>
    <phoneticPr fontId="7"/>
  </si>
  <si>
    <t>その他ご要望等</t>
    <rPh sb="2" eb="3">
      <t>ホカ</t>
    </rPh>
    <rPh sb="4" eb="6">
      <t>ヨウボウ</t>
    </rPh>
    <rPh sb="6" eb="7">
      <t>トウ</t>
    </rPh>
    <phoneticPr fontId="10"/>
  </si>
  <si>
    <t>●申込先：公益社団法人　全国国土調査協会　広報研修部　</t>
    <phoneticPr fontId="7"/>
  </si>
  <si>
    <t>　〒100-0014　東京都千代田区永田町1丁目11番32号　全国町村会館西館8階　</t>
    <phoneticPr fontId="7"/>
  </si>
  <si>
    <t>　　Mail：</t>
    <phoneticPr fontId="10"/>
  </si>
  <si>
    <t>tosho@zen-kyo.or.jp</t>
    <phoneticPr fontId="10"/>
  </si>
  <si>
    <t>※ 申込書はエクセル形式のまま送付をお願いいたします。</t>
    <rPh sb="2" eb="5">
      <t>モウシコミショ</t>
    </rPh>
    <rPh sb="10" eb="12">
      <t>ケイシキ</t>
    </rPh>
    <rPh sb="15" eb="17">
      <t>ソウフ</t>
    </rPh>
    <rPh sb="19" eb="20">
      <t>ネガ</t>
    </rPh>
    <phoneticPr fontId="10"/>
  </si>
  <si>
    <t>●請求書類等はメールに添付して送付します。</t>
    <rPh sb="15" eb="17">
      <t>ソウフ</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</si>
  <si>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7"/>
  </si>
  <si>
    <t>●非会員の場合、送料は注文者負担となります。</t>
    <rPh sb="1" eb="4">
      <t>ヒカイイン</t>
    </rPh>
    <rPh sb="5" eb="7">
      <t>バアイ</t>
    </rPh>
    <rPh sb="8" eb="10">
      <t>ソウリョウ</t>
    </rPh>
    <rPh sb="11" eb="13">
      <t>チュウモン</t>
    </rPh>
    <rPh sb="13" eb="14">
      <t>シャ</t>
    </rPh>
    <rPh sb="14" eb="16">
      <t>フタン</t>
    </rPh>
    <phoneticPr fontId="7"/>
  </si>
  <si>
    <t>　レターパック（ライト・プラス）または宅急便の着払で発送いたしますので、ご了承ください。</t>
    <rPh sb="19" eb="22">
      <t>タッキュウビン</t>
    </rPh>
    <rPh sb="23" eb="25">
      <t>チャクバライ</t>
    </rPh>
    <rPh sb="26" eb="28">
      <t>ハッソウ</t>
    </rPh>
    <rPh sb="37" eb="39">
      <t>リョウショウ</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</si>
  <si>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</si>
  <si>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</si>
  <si>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　</t>
    <phoneticPr fontId="1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</si>
  <si>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7"/>
  </si>
  <si>
    <t>管理番号</t>
    <rPh sb="0" eb="2">
      <t>カンリ</t>
    </rPh>
    <rPh sb="2" eb="4">
      <t>バンゴウ</t>
    </rPh>
    <phoneticPr fontId="10"/>
  </si>
  <si>
    <t>　　　　　　　　全国国土調査協会発行図書</t>
    <rPh sb="8" eb="10">
      <t>ゼンコク</t>
    </rPh>
    <rPh sb="16" eb="18">
      <t>ハッコウ</t>
    </rPh>
    <rPh sb="18" eb="20">
      <t>トショ</t>
    </rPh>
    <phoneticPr fontId="7"/>
  </si>
  <si>
    <t>販売価格
（税込）</t>
    <rPh sb="0" eb="2">
      <t>ハンバイ</t>
    </rPh>
    <rPh sb="2" eb="4">
      <t>カカク</t>
    </rPh>
    <rPh sb="6" eb="8">
      <t>ゼイコ</t>
    </rPh>
    <phoneticPr fontId="7"/>
  </si>
  <si>
    <t>金額
合計</t>
    <rPh sb="0" eb="2">
      <t>キンガク</t>
    </rPh>
    <rPh sb="3" eb="5">
      <t>ゴウケイ</t>
    </rPh>
    <phoneticPr fontId="10"/>
  </si>
  <si>
    <t>書籍厚さ
単位：ｍｍ</t>
    <rPh sb="0" eb="2">
      <t>ショセキ</t>
    </rPh>
    <rPh sb="2" eb="3">
      <t>アツ</t>
    </rPh>
    <rPh sb="5" eb="7">
      <t>タンイ</t>
    </rPh>
    <phoneticPr fontId="10"/>
  </si>
  <si>
    <t>厚さ
合計</t>
    <rPh sb="0" eb="1">
      <t>アツ</t>
    </rPh>
    <rPh sb="3" eb="5">
      <t>ゴウケイ</t>
    </rPh>
    <phoneticPr fontId="10"/>
  </si>
  <si>
    <t>書籍重さ
単位：ｇ</t>
    <rPh sb="0" eb="2">
      <t>ショセキ</t>
    </rPh>
    <rPh sb="2" eb="3">
      <t>オモ</t>
    </rPh>
    <rPh sb="5" eb="7">
      <t>タンイ</t>
    </rPh>
    <phoneticPr fontId="10"/>
  </si>
  <si>
    <t>重さ
合計</t>
    <rPh sb="0" eb="1">
      <t>オモ</t>
    </rPh>
    <rPh sb="3" eb="5">
      <t>ゴウケイ</t>
    </rPh>
    <phoneticPr fontId="10"/>
  </si>
  <si>
    <t>品名</t>
    <rPh sb="0" eb="2">
      <t>ヒンメイ</t>
    </rPh>
    <phoneticPr fontId="10"/>
  </si>
  <si>
    <t>価格</t>
    <rPh sb="0" eb="2">
      <t>カカク</t>
    </rPh>
    <phoneticPr fontId="10"/>
  </si>
  <si>
    <t>数量</t>
    <rPh sb="0" eb="2">
      <t>スウリョウ</t>
    </rPh>
    <phoneticPr fontId="10"/>
  </si>
  <si>
    <t>小計</t>
    <rPh sb="0" eb="2">
      <t>ショウケイ</t>
    </rPh>
    <phoneticPr fontId="10"/>
  </si>
  <si>
    <t>正誤表あり</t>
    <phoneticPr fontId="10"/>
  </si>
  <si>
    <t>正誤表あり</t>
  </si>
  <si>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7"/>
  </si>
  <si>
    <t>地籍調査研修テキスト（令和７年度版）</t>
    <rPh sb="0" eb="4">
      <t>チセキチョウサ</t>
    </rPh>
    <rPh sb="4" eb="6">
      <t>ケンシュウ</t>
    </rPh>
    <rPh sb="11" eb="13">
      <t>レイワ</t>
    </rPh>
    <rPh sb="14" eb="15">
      <t>ネン</t>
    </rPh>
    <rPh sb="15" eb="16">
      <t>ド</t>
    </rPh>
    <rPh sb="16" eb="17">
      <t>バン</t>
    </rPh>
    <phoneticPr fontId="7"/>
  </si>
  <si>
    <t>まもってあげたい未来の安心－地籍調査のあらまし　　　　　　　（平成28年版）</t>
    <phoneticPr fontId="7"/>
  </si>
  <si>
    <t>　　　　　　【斡旋図書】民事法務協会</t>
    <phoneticPr fontId="7"/>
  </si>
  <si>
    <t>表示登記教材 地目認定（改訂版）　</t>
    <phoneticPr fontId="7"/>
  </si>
  <si>
    <t>※書籍はメール依頼
※台帳は￥０で入力</t>
    <rPh sb="1" eb="3">
      <t>ショセキ</t>
    </rPh>
    <rPh sb="7" eb="9">
      <t>イライ</t>
    </rPh>
    <rPh sb="11" eb="13">
      <t>ダイチョウ</t>
    </rPh>
    <rPh sb="17" eb="19">
      <t>ニュウリョク</t>
    </rPh>
    <phoneticPr fontId="7"/>
  </si>
  <si>
    <t>郵送不要</t>
    <rPh sb="0" eb="2">
      <t>ユウソウ</t>
    </rPh>
    <rPh sb="2" eb="4">
      <t>フヨウ</t>
    </rPh>
    <phoneticPr fontId="10"/>
  </si>
  <si>
    <t>表示登記教材 建物認定（４訂版）　</t>
    <phoneticPr fontId="7"/>
  </si>
  <si>
    <t xml:space="preserve">4,620 </t>
  </si>
  <si>
    <t>　　　　　　【斡旋図書】日本国土調査測量協会</t>
    <phoneticPr fontId="7"/>
  </si>
  <si>
    <t>地籍測量及び地積測定における作業の記録及び成果の記載例   〈地上法版〉</t>
    <phoneticPr fontId="7"/>
  </si>
  <si>
    <t xml:space="preserve">6,500 </t>
  </si>
  <si>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7"/>
  </si>
  <si>
    <t xml:space="preserve">4,500 </t>
  </si>
  <si>
    <t>地籍フォーマット2000の手引き～数値地籍情報の利活用に向けて～</t>
    <rPh sb="17" eb="19">
      <t>スウチ</t>
    </rPh>
    <rPh sb="19" eb="21">
      <t>チセキ</t>
    </rPh>
    <rPh sb="21" eb="23">
      <t>ジョウホウ</t>
    </rPh>
    <rPh sb="24" eb="27">
      <t>リカツヨウ</t>
    </rPh>
    <rPh sb="28" eb="29">
      <t>ム</t>
    </rPh>
    <phoneticPr fontId="7"/>
  </si>
  <si>
    <t xml:space="preserve">4,600 </t>
  </si>
  <si>
    <t xml:space="preserve">2,950 </t>
  </si>
  <si>
    <t xml:space="preserve">送 料   </t>
    <rPh sb="0" eb="1">
      <t>ソウ</t>
    </rPh>
    <rPh sb="2" eb="3">
      <t>リョウ</t>
    </rPh>
    <phoneticPr fontId="7"/>
  </si>
  <si>
    <t>合 計</t>
    <rPh sb="0" eb="1">
      <t>ゴウ</t>
    </rPh>
    <rPh sb="2" eb="3">
      <t>ケイ</t>
    </rPh>
    <phoneticPr fontId="10"/>
  </si>
  <si>
    <t>厚さ合計</t>
    <rPh sb="0" eb="1">
      <t>アツ</t>
    </rPh>
    <rPh sb="2" eb="4">
      <t>ゴウケイ</t>
    </rPh>
    <phoneticPr fontId="7"/>
  </si>
  <si>
    <t>重さ合計</t>
    <rPh sb="0" eb="1">
      <t>オモ</t>
    </rPh>
    <rPh sb="2" eb="4">
      <t>ゴウケイ</t>
    </rPh>
    <phoneticPr fontId="7"/>
  </si>
  <si>
    <t>送 料</t>
    <rPh sb="0" eb="1">
      <t>ソウ</t>
    </rPh>
    <rPh sb="2" eb="3">
      <t>リョウ</t>
    </rPh>
    <phoneticPr fontId="10"/>
  </si>
  <si>
    <t>（送付先）</t>
    <rPh sb="1" eb="4">
      <t>ソウフサキ</t>
    </rPh>
    <phoneticPr fontId="7"/>
  </si>
  <si>
    <t>総 計</t>
    <rPh sb="0" eb="1">
      <t>ソウ</t>
    </rPh>
    <rPh sb="2" eb="3">
      <t>ケイ</t>
    </rPh>
    <phoneticPr fontId="10"/>
  </si>
  <si>
    <t>クロネコヤマト
ビジネスメンバーズ
宅急便料金表</t>
    <rPh sb="18" eb="21">
      <t>タッキュウビン</t>
    </rPh>
    <rPh sb="21" eb="24">
      <t>リョウキンヒョウ</t>
    </rPh>
    <phoneticPr fontId="10"/>
  </si>
  <si>
    <t>https://bmypage.kuronekoyamato.co.jp/bmypage/servlet/jp.co.kuronekoyamato.wur.hmp.servlet.user.HMPLGI0010JspServlet</t>
    <phoneticPr fontId="10"/>
  </si>
  <si>
    <t>ログイン</t>
    <phoneticPr fontId="10"/>
  </si>
  <si>
    <t xml:space="preserve">お役様コード </t>
    <rPh sb="1" eb="3">
      <t>ヤクサマ</t>
    </rPh>
    <phoneticPr fontId="10"/>
  </si>
  <si>
    <t>パスワード</t>
    <phoneticPr fontId="10"/>
  </si>
  <si>
    <t>zenF8Kouhou</t>
    <phoneticPr fontId="10"/>
  </si>
  <si>
    <t>レターパックライト</t>
    <phoneticPr fontId="10"/>
  </si>
  <si>
    <t>A4サイズ・厚さ３ｃｍ以内・4kgまで全国一律料</t>
    <rPh sb="6" eb="7">
      <t>アツ</t>
    </rPh>
    <rPh sb="11" eb="13">
      <t>イナイ</t>
    </rPh>
    <phoneticPr fontId="10"/>
  </si>
  <si>
    <t>その他ご要望等</t>
    <rPh sb="2" eb="3">
      <t>タ</t>
    </rPh>
    <rPh sb="6" eb="7">
      <t>トウ</t>
    </rPh>
    <phoneticPr fontId="10"/>
  </si>
  <si>
    <t>レターパックプラス</t>
    <phoneticPr fontId="10"/>
  </si>
  <si>
    <t>A4サイズ・厚さ制限なし・4kgまで全国一律料</t>
    <rPh sb="6" eb="7">
      <t>アツ</t>
    </rPh>
    <rPh sb="8" eb="10">
      <t>セイゲン</t>
    </rPh>
    <phoneticPr fontId="10"/>
  </si>
  <si>
    <t/>
  </si>
  <si>
    <t>会員価格</t>
    <rPh sb="0" eb="2">
      <t>カイイン</t>
    </rPh>
    <rPh sb="2" eb="4">
      <t>カカク</t>
    </rPh>
    <phoneticPr fontId="10"/>
  </si>
  <si>
    <t xml:space="preserve">全国国土調査協会 </t>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</si>
  <si>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</si>
  <si>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</si>
  <si>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</si>
  <si>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注文台帳</t>
    <rPh sb="0" eb="4">
      <t>チュウモンダイチョウ</t>
    </rPh>
    <phoneticPr fontId="10"/>
  </si>
  <si>
    <t>請求№</t>
    <rPh sb="0" eb="2">
      <t>セイキュウ</t>
    </rPh>
    <phoneticPr fontId="10"/>
  </si>
  <si>
    <t>会員
種別</t>
    <rPh sb="0" eb="2">
      <t>カイイン</t>
    </rPh>
    <rPh sb="3" eb="5">
      <t>シュベツ</t>
    </rPh>
    <phoneticPr fontId="10"/>
  </si>
  <si>
    <t>書籍
金額</t>
    <rPh sb="0" eb="2">
      <t>ショセキ</t>
    </rPh>
    <rPh sb="3" eb="5">
      <t>キンガク</t>
    </rPh>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</si>
  <si>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</si>
  <si>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</si>
  <si>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請求書発送日</t>
    <rPh sb="0" eb="3">
      <t>セイキュウショ</t>
    </rPh>
    <rPh sb="3" eb="5">
      <t>ハッソウ</t>
    </rPh>
    <rPh sb="5" eb="6">
      <t>ビ</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</si>
  <si>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</si>
  <si>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</si>
  <si>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</si>
  <si>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</si>
  <si>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住所</t>
    <rPh sb="0" eb="2">
      <t>ジュウショ</t>
    </rPh>
    <phoneticPr fontId="10"/>
  </si>
  <si>
    <t>電話番号</t>
    <rPh sb="0" eb="2">
      <t>デンワ</t>
    </rPh>
    <rPh sb="2" eb="4">
      <t>バンゴウ</t>
    </rPh>
    <phoneticPr fontId="10"/>
  </si>
  <si>
    <t>メルアド</t>
    <phoneticPr fontId="10"/>
  </si>
  <si>
    <t>法令集
第12版
会員</t>
    <rPh sb="0" eb="3">
      <t>ホウレイシュウ</t>
    </rPh>
    <rPh sb="9" eb="11">
      <t>カイイン</t>
    </rPh>
    <phoneticPr fontId="4"/>
  </si>
  <si>
    <t>法令集
第12版
非会員</t>
    <rPh sb="9" eb="10">
      <t>ヒ</t>
    </rPh>
    <phoneticPr fontId="4"/>
  </si>
  <si>
    <t>積算基準書
2025
会員</t>
    <rPh sb="0" eb="2">
      <t>セキサン</t>
    </rPh>
    <rPh sb="2" eb="4">
      <t>キジュン</t>
    </rPh>
    <rPh sb="4" eb="5">
      <t>ショ</t>
    </rPh>
    <rPh sb="11" eb="13">
      <t>カイイン</t>
    </rPh>
    <phoneticPr fontId="4"/>
  </si>
  <si>
    <t>積算基準書
2025
非会員</t>
    <rPh sb="0" eb="2">
      <t>セキサン</t>
    </rPh>
    <rPh sb="2" eb="4">
      <t>キジュン</t>
    </rPh>
    <rPh sb="4" eb="5">
      <t>ショ</t>
    </rPh>
    <phoneticPr fontId="4"/>
  </si>
  <si>
    <t>初任者
マニュアル</t>
    <rPh sb="0" eb="3">
      <t>ショニンシャ</t>
    </rPh>
    <phoneticPr fontId="4"/>
  </si>
  <si>
    <t>工程管理及び検査の手引　CD第6版</t>
    <rPh sb="0" eb="2">
      <t>コウテイ</t>
    </rPh>
    <rPh sb="2" eb="4">
      <t>カンリ</t>
    </rPh>
    <rPh sb="4" eb="5">
      <t>オヨ</t>
    </rPh>
    <rPh sb="6" eb="8">
      <t>ケンサ</t>
    </rPh>
    <rPh sb="9" eb="11">
      <t>テビキ</t>
    </rPh>
    <rPh sb="14" eb="15">
      <t>ダイ</t>
    </rPh>
    <rPh sb="16" eb="17">
      <t>バン</t>
    </rPh>
    <phoneticPr fontId="4"/>
  </si>
  <si>
    <t>一筆地
調査の手引</t>
  </si>
  <si>
    <t>地籍測量
の手引
第８版</t>
    <rPh sb="0" eb="2">
      <t>チセキ</t>
    </rPh>
    <rPh sb="2" eb="4">
      <t>ソクリョウ</t>
    </rPh>
    <rPh sb="6" eb="8">
      <t>テビキ</t>
    </rPh>
    <phoneticPr fontId="4"/>
  </si>
  <si>
    <r>
      <t xml:space="preserve">地籍測量成果指摘事例集
</t>
    </r>
    <r>
      <rPr>
        <sz val="9"/>
        <rFont val="Meiryo UI"/>
        <family val="3"/>
        <charset val="128"/>
      </rPr>
      <t>第3版</t>
    </r>
    <rPh sb="0" eb="2">
      <t>チセキ</t>
    </rPh>
    <rPh sb="2" eb="4">
      <t>ソクリョウ</t>
    </rPh>
    <rPh sb="4" eb="6">
      <t>セイカ</t>
    </rPh>
    <phoneticPr fontId="7"/>
  </si>
  <si>
    <t>地籍調査
研修テキスト(R7)</t>
    <rPh sb="2" eb="4">
      <t>チョウサ</t>
    </rPh>
    <phoneticPr fontId="61"/>
  </si>
  <si>
    <t>工程管理
研修テキスト
(R7)</t>
    <rPh sb="0" eb="2">
      <t>コウテイ</t>
    </rPh>
    <rPh sb="2" eb="4">
      <t>カンリ</t>
    </rPh>
    <rPh sb="5" eb="7">
      <t>ケンシュウ</t>
    </rPh>
    <phoneticPr fontId="4"/>
  </si>
  <si>
    <t>一般
パンフレット</t>
    <rPh sb="0" eb="2">
      <t>イッパン</t>
    </rPh>
    <phoneticPr fontId="4"/>
  </si>
  <si>
    <t>街区
パンフレット</t>
    <rPh sb="0" eb="2">
      <t>ガイク</t>
    </rPh>
    <phoneticPr fontId="4"/>
  </si>
  <si>
    <t>リモセン
パンフレット</t>
  </si>
  <si>
    <t>地籍をすすめましょう
パンフレット</t>
    <rPh sb="0" eb="2">
      <t>チセキ</t>
    </rPh>
    <phoneticPr fontId="4"/>
  </si>
  <si>
    <t>まもって
あげたい
パンフレット</t>
  </si>
  <si>
    <t>ザ・ちせき
マンガ</t>
  </si>
  <si>
    <t>安全な
地籍調査</t>
    <rPh sb="0" eb="2">
      <t>アンゼン</t>
    </rPh>
    <rPh sb="4" eb="6">
      <t>チセキ</t>
    </rPh>
    <rPh sb="6" eb="8">
      <t>チョウサ</t>
    </rPh>
    <phoneticPr fontId="4"/>
  </si>
  <si>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</si>
  <si>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</si>
  <si>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</si>
  <si>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</si>
  <si>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</si>
  <si>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</si>
  <si>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納得！明解！筆界をめぐる登記実務</t>
    <rPh sb="0" eb="2">
      <t>ナットク</t>
    </rPh>
    <rPh sb="3" eb="5">
      <t>メイカイ</t>
    </rPh>
    <rPh sb="6" eb="8">
      <t>ヒッカイ</t>
    </rPh>
    <rPh sb="12" eb="16">
      <t>トウキジツム</t>
    </rPh>
    <phoneticPr fontId="1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</si>
  <si>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</si>
  <si>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0"/>
  </si>
  <si>
    <t>全訂第三版　
相続における戸籍の見方と登記手続</t>
    <phoneticPr fontId="7"/>
  </si>
  <si>
    <t>Q＆A詳解
土地台帳</t>
    <rPh sb="3" eb="5">
      <t>ショウカイ</t>
    </rPh>
    <rPh sb="6" eb="8">
      <t>トチ</t>
    </rPh>
    <rPh sb="8" eb="10">
      <t>ダイチョウ</t>
    </rPh>
    <phoneticPr fontId="21"/>
  </si>
  <si>
    <t>4改訂 表示
登記にかかる各種図面・地図の作成と訂正の事例集</t>
    <phoneticPr fontId="7"/>
  </si>
  <si>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</si>
  <si>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7"/>
  </si>
  <si>
    <t>訂版 境界
の理論と実務</t>
    <phoneticPr fontId="7"/>
  </si>
  <si>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</si>
  <si>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</si>
  <si>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民</t>
    <rPh sb="0" eb="1">
      <t>タミ</t>
    </rPh>
    <phoneticPr fontId="10"/>
  </si>
  <si>
    <t>名前</t>
    <rPh sb="0" eb="2">
      <t>ナマエ</t>
    </rPh>
    <phoneticPr fontId="58"/>
  </si>
  <si>
    <t>担当者</t>
    <rPh sb="0" eb="3">
      <t>タントウシャ</t>
    </rPh>
    <phoneticPr fontId="58"/>
  </si>
  <si>
    <t>〒</t>
    <phoneticPr fontId="10"/>
  </si>
  <si>
    <t>TEL</t>
    <phoneticPr fontId="10"/>
  </si>
  <si>
    <t>請求番号</t>
    <rPh sb="0" eb="4">
      <t>セイキュウバンゴウ</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</si>
  <si>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</si>
  <si>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</si>
  <si>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</si>
  <si>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メール</t>
    <phoneticPr fontId="10"/>
  </si>
  <si>
    <t>台帳</t>
    <rPh sb="0" eb="2">
      <t>ダイチョウ</t>
    </rPh>
    <phoneticPr fontId="10"/>
  </si>
  <si>
    <t>請求書</t>
    <rPh sb="0" eb="3">
      <t>セイキュウショ</t>
    </rPh>
    <phoneticPr fontId="10"/>
  </si>
  <si>
    <t>郵送</t>
    <rPh sb="0" eb="2">
      <t>ユウソウ</t>
    </rPh>
    <phoneticPr fontId="10"/>
  </si>
  <si>
    <t>備 考</t>
    <rPh sb="0" eb="1">
      <t>ビ</t>
    </rPh>
    <rPh sb="2" eb="3">
      <t>コウ</t>
    </rPh>
    <phoneticPr fontId="10"/>
  </si>
  <si>
    <t>① 日本加除出版</t>
    <phoneticPr fontId="10"/>
  </si>
  <si>
    <t>会員</t>
    <rPh sb="0" eb="2">
      <t>カイイン</t>
    </rPh>
    <phoneticPr fontId="10"/>
  </si>
  <si>
    <t>〇</t>
    <phoneticPr fontId="10"/>
  </si>
  <si>
    <t>入力</t>
    <rPh sb="0" eb="2">
      <t>ニュウリョク</t>
    </rPh>
    <phoneticPr fontId="10"/>
  </si>
  <si>
    <t>作成</t>
    <rPh sb="0" eb="2">
      <t>サクセイ</t>
    </rPh>
    <phoneticPr fontId="10"/>
  </si>
  <si>
    <t>不要</t>
    <rPh sb="0" eb="2">
      <t>フヨウ</t>
    </rPh>
    <phoneticPr fontId="10"/>
  </si>
  <si>
    <t>※請求書のみ郵送</t>
    <rPh sb="1" eb="4">
      <t>セイキュウショ</t>
    </rPh>
    <rPh sb="6" eb="8">
      <t>ユウソウ</t>
    </rPh>
    <phoneticPr fontId="10"/>
  </si>
  <si>
    <t>非会・民間</t>
    <rPh sb="0" eb="1">
      <t>ヒ</t>
    </rPh>
    <rPh sb="1" eb="2">
      <t>カイ</t>
    </rPh>
    <rPh sb="3" eb="5">
      <t>ミンカン</t>
    </rPh>
    <phoneticPr fontId="10"/>
  </si>
  <si>
    <t>×</t>
    <phoneticPr fontId="10"/>
  </si>
  <si>
    <t>販売NG</t>
    <rPh sb="0" eb="2">
      <t>ハンバイ</t>
    </rPh>
    <phoneticPr fontId="10"/>
  </si>
  <si>
    <t>② 民亊法務公開</t>
    <rPh sb="2" eb="8">
      <t>ミンジホウムコウカイ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</si>
  <si>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</si>
  <si>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メール</t>
  </si>
  <si>
    <t>③ 国土測量協会</t>
    <rPh sb="2" eb="4">
      <t>コクド</t>
    </rPh>
    <rPh sb="4" eb="6">
      <t>ソクリョウ</t>
    </rPh>
    <rPh sb="6" eb="8">
      <t>キョウカイ</t>
    </rPh>
    <phoneticPr fontId="10"/>
  </si>
  <si>
    <t>自治体</t>
    <rPh sb="0" eb="3">
      <t>ジチタイ</t>
    </rPh>
    <phoneticPr fontId="10"/>
  </si>
  <si>
    <t>-</t>
    <phoneticPr fontId="10"/>
  </si>
  <si>
    <t>※通常の販売と同様</t>
    <rPh sb="1" eb="3">
      <t>ツウジョウ</t>
    </rPh>
    <rPh sb="4" eb="6">
      <t>ハンバイ</t>
    </rPh>
    <rPh sb="7" eb="9">
      <t>ドウヨウ</t>
    </rPh>
    <phoneticPr fontId="10"/>
  </si>
  <si>
    <t>民間</t>
    <phoneticPr fontId="10"/>
  </si>
  <si>
    <t>※メール転送のみ！台帳入力不要！</t>
    <rPh sb="4" eb="6">
      <t>テンソウ</t>
    </rPh>
    <phoneticPr fontId="10"/>
  </si>
  <si>
    <t>請求番号</t>
    <rPh sb="0" eb="2">
      <t>セイキュウ</t>
    </rPh>
    <rPh sb="2" eb="4">
      <t>バンゴウ</t>
    </rPh>
    <phoneticPr fontId="10"/>
  </si>
  <si>
    <t>請　求　書</t>
    <rPh sb="0" eb="1">
      <t>ショウ</t>
    </rPh>
    <rPh sb="2" eb="3">
      <t>モトム</t>
    </rPh>
    <rPh sb="4" eb="5">
      <t>ショ</t>
    </rPh>
    <phoneticPr fontId="10"/>
  </si>
  <si>
    <t>御中</t>
  </si>
  <si>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</si>
  <si>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</si>
  <si>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</si>
  <si>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</si>
  <si>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</si>
  <si>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</si>
  <si>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税 抜 金 額</t>
    <rPh sb="0" eb="1">
      <t>ゼイ</t>
    </rPh>
    <rPh sb="2" eb="3">
      <t>ヌ</t>
    </rPh>
    <rPh sb="4" eb="5">
      <t>カネ</t>
    </rPh>
    <rPh sb="6" eb="7">
      <t>ガク</t>
    </rPh>
    <phoneticPr fontId="10"/>
  </si>
  <si>
    <t>消費税(10%)</t>
    <rPh sb="0" eb="3">
      <t>ショウヒゼイ</t>
    </rPh>
    <phoneticPr fontId="10"/>
  </si>
  <si>
    <t>←端数は四捨五入</t>
    <rPh sb="1" eb="3">
      <t>ハスウ</t>
    </rPh>
    <rPh sb="4" eb="8">
      <t>シシャゴニュウ</t>
    </rPh>
    <phoneticPr fontId="10"/>
  </si>
  <si>
    <t>合 計(税込)</t>
    <phoneticPr fontId="10"/>
  </si>
  <si>
    <t>請求金額</t>
    <rPh sb="0" eb="2">
      <t>セイキュウ</t>
    </rPh>
    <phoneticPr fontId="10"/>
  </si>
  <si>
    <t>（税込）</t>
    <rPh sb="1" eb="3">
      <t>ゼイコ</t>
    </rPh>
    <phoneticPr fontId="10"/>
  </si>
  <si>
    <t>みずほ銀行　町村会館出張所　　普通預金　口座番号 1012055</t>
    <phoneticPr fontId="10"/>
  </si>
  <si>
    <t>口座名義：　公益社団法人 全国国土調査協会</t>
    <phoneticPr fontId="10"/>
  </si>
  <si>
    <t>シャ）ゼンコクコクドチョウサキョウカイ</t>
  </si>
  <si>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</si>
  <si>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(例)請求書番号が</t>
    <phoneticPr fontId="10"/>
  </si>
  <si>
    <t>の場合　→　振込依頼人名：</t>
    <phoneticPr fontId="10"/>
  </si>
  <si>
    <t>ｶ)〇〇ｶｲｼｬ</t>
    <phoneticPr fontId="10"/>
  </si>
  <si>
    <t>※恐れ入りますが、振込手数料は振込人様にて御負担ください</t>
    <phoneticPr fontId="10"/>
  </si>
  <si>
    <t>No.</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</si>
  <si>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</si>
  <si>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</si>
  <si>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</si>
  <si>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</si>
  <si>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</si>
  <si>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</si>
  <si>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</si>
  <si>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</si>
  <si>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請求書送付のご案内</t>
    <rPh sb="0" eb="2">
      <t>セイキュウ</t>
    </rPh>
    <rPh sb="3" eb="5">
      <t>ソウフ</t>
    </rPh>
    <rPh sb="7" eb="9">
      <t>アンナイ</t>
    </rPh>
    <phoneticPr fontId="10"/>
  </si>
  <si>
    <t>様</t>
  </si>
  <si>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</si>
  <si>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敬 具</t>
    <rPh sb="0" eb="1">
      <t>ケイ</t>
    </rPh>
    <rPh sb="2" eb="3">
      <t>グ</t>
    </rPh>
    <phoneticPr fontId="10"/>
  </si>
  <si>
    <t>送 付 書 類</t>
    <rPh sb="0" eb="1">
      <t>ソウ</t>
    </rPh>
    <rPh sb="2" eb="3">
      <t>ツキ</t>
    </rPh>
    <rPh sb="4" eb="5">
      <t>ショ</t>
    </rPh>
    <rPh sb="6" eb="7">
      <t>タグイ</t>
    </rPh>
    <phoneticPr fontId="10"/>
  </si>
  <si>
    <t>数 量</t>
    <rPh sb="0" eb="1">
      <t>カズ</t>
    </rPh>
    <rPh sb="2" eb="3">
      <t>リョウ</t>
    </rPh>
    <phoneticPr fontId="10"/>
  </si>
  <si>
    <t>以下余白</t>
    <rPh sb="0" eb="4">
      <t>イカヨハク</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</si>
  <si>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</si>
  <si>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</si>
  <si>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t>以 上</t>
    <rPh sb="0" eb="1">
      <t>イ</t>
    </rPh>
    <rPh sb="2" eb="3">
      <t>ウエ</t>
    </rPh>
    <phoneticPr fontId="10"/>
  </si>
  <si>
    <t>書籍送付のご案内</t>
    <rPh sb="0" eb="2">
      <t>ショセキ</t>
    </rPh>
    <rPh sb="2" eb="4">
      <t>ソウフ</t>
    </rPh>
    <rPh sb="6" eb="8">
      <t>アンナイ</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</si>
  <si>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</si>
  <si>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</si>
  <si>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様</t>
    <rPh sb="0" eb="1">
      <t>サマ</t>
    </rPh>
    <phoneticPr fontId="10"/>
  </si>
  <si>
    <t>御中</t>
    <rPh sb="0" eb="2">
      <t>オンチュウ</t>
    </rPh>
    <phoneticPr fontId="10"/>
  </si>
  <si>
    <t>書類送付のご案内</t>
    <rPh sb="0" eb="2">
      <t>ショルイ</t>
    </rPh>
    <rPh sb="2" eb="4">
      <t>ソウフ</t>
    </rPh>
    <rPh sb="6" eb="8">
      <t>アンナイ</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</si>
  <si>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</si>
  <si>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0"/>
  </si>
  <si>
    <t>敬具</t>
    <rPh sb="0" eb="2">
      <t>ケイグ</t>
    </rPh>
    <phoneticPr fontId="10"/>
  </si>
  <si>
    <t>記</t>
    <phoneticPr fontId="10"/>
  </si>
  <si>
    <t>領収書</t>
    <rPh sb="0" eb="3">
      <t>リョウシュウショ</t>
    </rPh>
    <phoneticPr fontId="10"/>
  </si>
  <si>
    <t>1部</t>
    <rPh sb="1" eb="2">
      <t>ブ</t>
    </rPh>
    <phoneticPr fontId="10"/>
  </si>
  <si>
    <t>← 送付する書類に合わせて変更してください</t>
    <rPh sb="2" eb="4">
      <t>ソウフ</t>
    </rPh>
    <rPh sb="6" eb="8">
      <t>ショルイ</t>
    </rPh>
    <rPh sb="9" eb="10">
      <t>ア</t>
    </rPh>
    <rPh sb="13" eb="15">
      <t>ヘンコウ</t>
    </rPh>
    <phoneticPr fontId="10"/>
  </si>
  <si>
    <t>請求書類</t>
    <rPh sb="0" eb="4">
      <t>セイキュウショルイ</t>
    </rPh>
    <phoneticPr fontId="10"/>
  </si>
  <si>
    <t>１式</t>
    <rPh sb="1" eb="2">
      <t>シキ</t>
    </rPh>
    <phoneticPr fontId="10"/>
  </si>
  <si>
    <t>以上</t>
    <rPh sb="0" eb="2">
      <t>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</si>
</sst>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yyyy&quot;年&quot;m&quot;月&quot;d&quot;日&quot;;@"/>
    <numFmt numFmtId="177" formatCode="#,##0_);[Red]\(#,##0\)"/>
    <numFmt numFmtId="178" formatCode="#,##0_ "/>
    <numFmt numFmtId="179" formatCode="#,##0.0_);[Red]\(#,##0.0\)"/>
    <numFmt numFmtId="180" formatCode="#"/>
    <numFmt numFmtId="181" formatCode="m/d;@"/>
    <numFmt numFmtId="182" formatCode="&quot;¥&quot;#,##0_);[Red]\(&quot;¥&quot;#,##0\)"/>
    <numFmt numFmtId="183" formatCode="[$-F800]dddd\,\ mmmm\ dd\,\ yyyy"/>
  </numFmts>
  <fonts count="10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0"/>
      <color theme="1"/>
      <name val="ＭＳ ゴシック"/>
      <family val="3"/>
      <charset val="128"/>
    </font>
    <font>
      <b/>
      <sz val="20"/>
      <color rgb="FFFF0000"/>
      <name val="ＭＳ ゴシック"/>
      <family val="3"/>
      <charset val="128"/>
    </font>
    <font>
      <b/>
      <sz val="26"/>
      <color rgb="FFFF0000"/>
      <name val="ＭＳ ゴシック"/>
      <family val="3"/>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b/>
      <sz val="9"/>
      <color theme="1"/>
      <name val="ＭＳ ゴシック"/>
      <family val="3"/>
      <charset val="128"/>
    </font>
    <font>
      <sz val="10"/>
      <color theme="1"/>
      <name val="ＭＳ ゴシック"/>
      <family val="3"/>
      <charset val="128"/>
    </font>
    <font>
      <strike/>
      <sz val="10"/>
      <color theme="1"/>
      <name val="ＭＳ ゴシック"/>
      <family val="3"/>
      <charset val="128"/>
    </font>
    <font>
      <u/>
      <sz val="11"/>
      <color theme="10"/>
      <name val="ＭＳ Ｐゴシック"/>
      <family val="3"/>
      <charset val="128"/>
    </font>
    <font>
      <b/>
      <sz val="12"/>
      <color theme="1"/>
      <name val="ＭＳ ゴシック"/>
      <family val="3"/>
      <charset val="128"/>
    </font>
    <font>
      <b/>
      <u/>
      <sz val="16"/>
      <color theme="10"/>
      <name val="ＭＳ Ｐゴシック"/>
      <family val="3"/>
      <charset val="128"/>
    </font>
    <font>
      <b/>
      <sz val="14"/>
      <color theme="1"/>
      <name val="ＭＳ ゴシック"/>
      <family val="3"/>
      <charset val="128"/>
    </font>
    <font>
      <sz val="14"/>
      <color rgb="FFFF0000"/>
      <name val="ＭＳ ゴシック"/>
      <family val="3"/>
      <charset val="128"/>
    </font>
    <font>
      <b/>
      <sz val="11"/>
      <color rgb="FFFF0000"/>
      <name val="ＭＳ ゴシック"/>
      <family val="3"/>
      <charset val="128"/>
    </font>
    <font>
      <b/>
      <sz val="10.5"/>
      <color theme="1"/>
      <name val="ＭＳ ゴシック"/>
      <family val="3"/>
      <charset val="128"/>
    </font>
    <font>
      <sz val="11"/>
      <name val="ＭＳ Ｐゴシック"/>
      <family val="3"/>
      <charset val="128"/>
    </font>
    <font>
      <b/>
      <sz val="11"/>
      <name val="ＭＳ ゴシック"/>
      <family val="3"/>
      <charset val="128"/>
    </font>
    <font>
      <b/>
      <sz val="13"/>
      <name val="ＭＳ ゴシック"/>
      <family val="3"/>
      <charset val="128"/>
    </font>
    <font>
      <b/>
      <u val="double"/>
      <sz val="11"/>
      <name val="ＭＳ ゴシック"/>
      <family val="3"/>
      <charset val="128"/>
    </font>
    <font>
      <sz val="11"/>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sz val="11"/>
      <color theme="1"/>
      <name val="游ゴシック"/>
      <family val="3"/>
      <charset val="128"/>
      <scheme val="minor"/>
    </font>
    <font>
      <sz val="10"/>
      <color theme="1"/>
      <name val="ＭＳ Ｐゴシック"/>
      <family val="3"/>
      <charset val="128"/>
    </font>
    <font>
      <b/>
      <sz val="11"/>
      <color theme="1"/>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ＭＳ Ｐゴシック"/>
      <family val="3"/>
      <charset val="128"/>
    </font>
    <font>
      <b/>
      <sz val="10"/>
      <color theme="1"/>
      <name val="游ゴシック"/>
      <family val="3"/>
      <charset val="128"/>
      <scheme val="minor"/>
    </font>
    <font>
      <b/>
      <sz val="11"/>
      <color rgb="FF0070C0"/>
      <name val="游ゴシック"/>
      <family val="3"/>
      <charset val="128"/>
      <scheme val="minor"/>
    </font>
    <font>
      <b/>
      <sz val="16"/>
      <color theme="1"/>
      <name val="ＭＳ Ｐゴシック"/>
      <family val="3"/>
      <charset val="128"/>
    </font>
    <font>
      <sz val="11"/>
      <color rgb="FFFF99CC"/>
      <name val="ＭＳ Ｐゴシック"/>
      <family val="3"/>
      <charset val="128"/>
    </font>
    <font>
      <b/>
      <sz val="12"/>
      <color rgb="FFFF0000"/>
      <name val="ＭＳ Ｐゴシック"/>
      <family val="3"/>
      <charset val="128"/>
    </font>
    <font>
      <b/>
      <sz val="11"/>
      <color rgb="FFFF0000"/>
      <name val="游ゴシック"/>
      <family val="3"/>
      <charset val="128"/>
      <scheme val="minor"/>
    </font>
    <font>
      <b/>
      <sz val="11"/>
      <color theme="0"/>
      <name val="游ゴシック"/>
      <family val="3"/>
      <charset val="128"/>
      <scheme val="minor"/>
    </font>
    <font>
      <b/>
      <sz val="20"/>
      <color rgb="FFFF0000"/>
      <name val="ＭＳ Ｐゴシック"/>
      <family val="3"/>
      <charset val="128"/>
    </font>
    <font>
      <b/>
      <sz val="6"/>
      <color theme="1"/>
      <name val="ＭＳ Ｐゴシック"/>
      <family val="3"/>
      <charset val="128"/>
    </font>
    <font>
      <sz val="6"/>
      <color theme="1"/>
      <name val="ＭＳ Ｐゴシック"/>
      <family val="3"/>
      <charset val="128"/>
    </font>
    <font>
      <sz val="11"/>
      <name val="游ゴシック"/>
      <family val="3"/>
      <charset val="128"/>
      <scheme val="minor"/>
    </font>
    <font>
      <b/>
      <sz val="18"/>
      <color rgb="FFFF0000"/>
      <name val="ＭＳ Ｐゴシック"/>
      <family val="3"/>
      <charset val="128"/>
    </font>
    <font>
      <b/>
      <sz val="11"/>
      <name val="游ゴシック"/>
      <family val="3"/>
      <charset val="128"/>
      <scheme val="minor"/>
    </font>
    <font>
      <sz val="14"/>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Meiryo UI"/>
      <family val="3"/>
      <charset val="128"/>
    </font>
    <font>
      <sz val="8.5"/>
      <name val="Meiryo UI"/>
      <family val="3"/>
      <charset val="128"/>
    </font>
    <font>
      <sz val="11"/>
      <name val="ＭＳ 明朝"/>
      <family val="1"/>
      <charset val="128"/>
    </font>
    <font>
      <sz val="9"/>
      <color theme="1"/>
      <name val="Meiryo UI"/>
      <family val="3"/>
      <charset val="128"/>
    </font>
    <font>
      <sz val="12"/>
      <color indexed="8"/>
      <name val="ＭＳ Ｐゴシック"/>
      <family val="3"/>
      <charset val="128"/>
    </font>
    <font>
      <sz val="11"/>
      <color indexed="8"/>
      <name val="ＭＳ Ｐゴシック"/>
      <family val="3"/>
      <charset val="128"/>
    </font>
    <font>
      <b/>
      <sz val="12"/>
      <color theme="1"/>
      <name val="游ゴシック"/>
      <family val="3"/>
      <charset val="128"/>
      <scheme val="minor"/>
    </font>
    <font>
      <b/>
      <sz val="16"/>
      <name val="ＭＳ 明朝"/>
      <family val="1"/>
      <charset val="128"/>
    </font>
    <font>
      <b/>
      <sz val="18"/>
      <name val="ＭＳ 明朝"/>
      <family val="1"/>
      <charset val="128"/>
    </font>
    <font>
      <sz val="14"/>
      <name val="ＭＳ 明朝"/>
      <family val="1"/>
      <charset val="128"/>
    </font>
    <font>
      <b/>
      <sz val="13"/>
      <color theme="1"/>
      <name val="ＭＳ Ｐ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13"/>
      <name val="ＭＳ 明朝"/>
      <family val="1"/>
      <charset val="128"/>
    </font>
    <font>
      <sz val="12"/>
      <name val="ＭＳ 明朝"/>
      <family val="1"/>
      <charset val="128"/>
    </font>
    <font>
      <sz val="12"/>
      <color theme="1"/>
      <name val="ＭＳ Ｐ明朝"/>
      <family val="1"/>
      <charset val="128"/>
    </font>
    <font>
      <b/>
      <sz val="8"/>
      <color theme="1"/>
      <name val="ＭＳ Ｐ明朝"/>
      <family val="1"/>
      <charset val="128"/>
    </font>
    <font>
      <sz val="8"/>
      <color theme="1"/>
      <name val="ＭＳ Ｐ明朝"/>
      <family val="1"/>
      <charset val="128"/>
    </font>
    <font>
      <b/>
      <sz val="11"/>
      <name val="ＭＳ 明朝"/>
      <family val="1"/>
      <charset val="128"/>
    </font>
    <font>
      <b/>
      <sz val="10"/>
      <color rgb="FFFF0000"/>
      <name val="ＭＳ 明朝"/>
      <family val="1"/>
      <charset val="128"/>
    </font>
    <font>
      <b/>
      <sz val="13"/>
      <color theme="1"/>
      <name val="ＭＳ 明朝"/>
      <family val="1"/>
      <charset val="128"/>
    </font>
    <font>
      <sz val="13"/>
      <color theme="1"/>
      <name val="ＭＳ 明朝"/>
      <family val="1"/>
      <charset val="128"/>
    </font>
    <font>
      <sz val="10"/>
      <name val="ＭＳ 明朝"/>
      <family val="1"/>
      <charset val="128"/>
    </font>
    <font>
      <b/>
      <sz val="22"/>
      <name val="ＭＳ 明朝"/>
      <family val="1"/>
      <charset val="128"/>
    </font>
    <font>
      <b/>
      <sz val="11"/>
      <name val="ＭＳ Ｐ明朝"/>
      <family val="1"/>
      <charset val="128"/>
    </font>
    <font>
      <b/>
      <sz val="12"/>
      <color rgb="FFFF0000"/>
      <name val="ＭＳ 明朝"/>
      <family val="1"/>
      <charset val="128"/>
    </font>
    <font>
      <b/>
      <sz val="11"/>
      <color rgb="FFFF0000"/>
      <name val="ＭＳ 明朝"/>
      <family val="1"/>
      <charset val="128"/>
    </font>
    <font>
      <sz val="10"/>
      <name val="Arial Unicode MS"/>
      <family val="3"/>
      <charset val="128"/>
    </font>
    <font>
      <b/>
      <sz val="16"/>
      <color rgb="FFFF0000"/>
      <name val="ＭＳ Ｐ明朝"/>
      <family val="1"/>
      <charset val="128"/>
    </font>
    <font>
      <b/>
      <u/>
      <sz val="24"/>
      <name val="ＭＳ 明朝"/>
      <family val="1"/>
      <charset val="128"/>
    </font>
    <font>
      <sz val="11.5"/>
      <name val="ＭＳ 明朝"/>
      <family val="1"/>
      <charset val="128"/>
    </font>
    <font>
      <b/>
      <sz val="13"/>
      <name val="ＭＳ 明朝"/>
      <family val="1"/>
      <charset val="128"/>
    </font>
    <font>
      <b/>
      <u val="double"/>
      <sz val="11"/>
      <name val="ＭＳ 明朝"/>
      <family val="1"/>
      <charset val="128"/>
    </font>
    <font>
      <sz val="10"/>
      <color theme="1"/>
      <name val="ＭＳ Ｐ明朝"/>
      <family val="1"/>
      <charset val="128"/>
    </font>
    <font>
      <b/>
      <sz val="24"/>
      <name val="ＭＳ 明朝"/>
      <family val="1"/>
      <charset val="128"/>
    </font>
    <font>
      <b/>
      <sz val="26"/>
      <name val="ＭＳ 明朝"/>
      <family val="1"/>
      <charset val="128"/>
    </font>
    <font>
      <sz val="18"/>
      <name val="ＭＳ 明朝"/>
      <family val="1"/>
      <charset val="128"/>
    </font>
    <font>
      <b/>
      <sz val="20"/>
      <name val="ＭＳ 明朝"/>
      <family val="1"/>
      <charset val="128"/>
    </font>
    <font>
      <sz val="14"/>
      <color theme="1"/>
      <name val="ＭＳ Ｐ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70C0"/>
        <bgColor indexed="64"/>
      </patternFill>
    </fill>
    <fill>
      <patternFill patternType="solid">
        <fgColor rgb="FFC00000"/>
        <bgColor indexed="64"/>
      </patternFill>
    </fill>
    <fill>
      <patternFill patternType="solid">
        <fgColor rgb="FFFFC000"/>
        <bgColor indexed="64"/>
      </patternFill>
    </fill>
    <fill>
      <patternFill patternType="solid">
        <fgColor rgb="FFB1FDFB"/>
        <bgColor indexed="64"/>
      </patternFill>
    </fill>
    <fill>
      <patternFill patternType="solid">
        <fgColor indexed="13"/>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6">
    <xf numFmtId="0" fontId="0" fillId="0" borderId="0">
      <alignment vertical="center"/>
    </xf>
    <xf numFmtId="38" fontId="2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0" fontId="21" fillId="0" borderId="0"/>
  </cellStyleXfs>
  <cellXfs count="559">
    <xf numFmtId="0" fontId="0" fillId="0" borderId="0" xfId="0">
      <alignment vertical="center"/>
    </xf>
    <xf numFmtId="0" fontId="4" fillId="0" borderId="0" xfId="3" applyFont="1" applyAlignment="1">
      <alignment horizontal="center" vertical="center"/>
    </xf>
    <xf numFmtId="0" fontId="8" fillId="0" borderId="0" xfId="3" applyFont="1">
      <alignment vertical="center"/>
    </xf>
    <xf numFmtId="176" fontId="9" fillId="0" borderId="0" xfId="4" applyNumberFormat="1" applyFont="1" applyAlignment="1">
      <alignment horizontal="right" vertical="center"/>
    </xf>
    <xf numFmtId="0" fontId="11" fillId="2" borderId="3" xfId="3" applyFont="1" applyFill="1" applyBorder="1" applyAlignment="1">
      <alignment horizontal="center" vertical="center" wrapText="1"/>
    </xf>
    <xf numFmtId="0" fontId="9" fillId="2" borderId="3" xfId="3" applyFont="1" applyFill="1" applyBorder="1" applyAlignment="1">
      <alignment horizontal="center" vertical="center"/>
    </xf>
    <xf numFmtId="3" fontId="8" fillId="0" borderId="6" xfId="3" applyNumberFormat="1" applyFont="1" applyBorder="1" applyAlignment="1">
      <alignment horizontal="right" vertical="center"/>
    </xf>
    <xf numFmtId="0" fontId="8" fillId="0" borderId="6" xfId="3" applyFont="1" applyBorder="1" applyProtection="1">
      <alignment vertical="center"/>
      <protection locked="0"/>
    </xf>
    <xf numFmtId="3" fontId="8" fillId="0" borderId="6" xfId="4" applyNumberFormat="1" applyFont="1" applyBorder="1" applyAlignment="1">
      <alignment horizontal="right" vertical="center"/>
    </xf>
    <xf numFmtId="0" fontId="8" fillId="0" borderId="6" xfId="3" applyFont="1" applyBorder="1" applyAlignment="1">
      <alignment horizontal="right" vertical="center"/>
    </xf>
    <xf numFmtId="0" fontId="8" fillId="0" borderId="9" xfId="3" applyFont="1" applyBorder="1" applyAlignment="1">
      <alignment horizontal="right" vertical="center"/>
    </xf>
    <xf numFmtId="0" fontId="8" fillId="0" borderId="9" xfId="3" applyFont="1" applyBorder="1" applyProtection="1">
      <alignment vertical="center"/>
      <protection locked="0"/>
    </xf>
    <xf numFmtId="3" fontId="8" fillId="0" borderId="9" xfId="3" applyNumberFormat="1" applyFont="1" applyBorder="1" applyAlignment="1">
      <alignment horizontal="right" vertical="center"/>
    </xf>
    <xf numFmtId="0" fontId="9" fillId="2" borderId="3" xfId="5" applyFont="1" applyFill="1" applyBorder="1" applyAlignment="1">
      <alignment horizontal="center" vertical="center"/>
    </xf>
    <xf numFmtId="0" fontId="8" fillId="4" borderId="24" xfId="5" applyFont="1" applyFill="1" applyBorder="1">
      <alignment vertical="center"/>
    </xf>
    <xf numFmtId="0" fontId="8" fillId="4" borderId="12" xfId="5" applyFont="1" applyFill="1" applyBorder="1">
      <alignment vertical="center"/>
    </xf>
    <xf numFmtId="0" fontId="8" fillId="4" borderId="13" xfId="5" applyFont="1" applyFill="1" applyBorder="1">
      <alignment vertical="center"/>
    </xf>
    <xf numFmtId="0" fontId="9" fillId="2" borderId="6" xfId="5" applyFont="1" applyFill="1" applyBorder="1" applyAlignment="1">
      <alignment horizontal="center" vertical="center"/>
    </xf>
    <xf numFmtId="0" fontId="8" fillId="4" borderId="6" xfId="5" applyFont="1" applyFill="1" applyBorder="1" applyAlignment="1">
      <alignment horizontal="left" vertical="center"/>
    </xf>
    <xf numFmtId="0" fontId="8" fillId="4" borderId="6" xfId="5" applyFont="1" applyFill="1" applyBorder="1" applyAlignment="1">
      <alignment horizontal="right" vertical="center"/>
    </xf>
    <xf numFmtId="0" fontId="9" fillId="0" borderId="0" xfId="3" applyFont="1">
      <alignment vertical="center"/>
    </xf>
    <xf numFmtId="0" fontId="9" fillId="0" borderId="0" xfId="4" applyFont="1">
      <alignment vertical="center"/>
    </xf>
    <xf numFmtId="0" fontId="15" fillId="0" borderId="0" xfId="4" applyFont="1" applyAlignment="1">
      <alignment horizontal="right" vertical="center"/>
    </xf>
    <xf numFmtId="0" fontId="16" fillId="0" borderId="0" xfId="2" applyFont="1" applyAlignment="1">
      <alignment vertical="center"/>
    </xf>
    <xf numFmtId="0" fontId="17" fillId="0" borderId="0" xfId="4" applyFont="1">
      <alignment vertical="center"/>
    </xf>
    <xf numFmtId="0" fontId="18" fillId="5" borderId="0" xfId="4" applyFont="1" applyFill="1">
      <alignment vertical="center"/>
    </xf>
    <xf numFmtId="0" fontId="17" fillId="5" borderId="0" xfId="4" applyFont="1" applyFill="1">
      <alignment vertical="center"/>
    </xf>
    <xf numFmtId="0" fontId="17" fillId="0" borderId="0" xfId="3" applyFont="1">
      <alignment vertical="center"/>
    </xf>
    <xf numFmtId="0" fontId="19" fillId="0" borderId="0" xfId="3" applyFont="1">
      <alignment vertical="center"/>
    </xf>
    <xf numFmtId="0" fontId="20" fillId="0" borderId="0" xfId="3" applyFont="1">
      <alignment vertical="center"/>
    </xf>
    <xf numFmtId="0" fontId="22" fillId="0" borderId="0" xfId="0" applyFont="1" applyAlignment="1">
      <alignment horizontal="left" vertical="center"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6" fillId="0" borderId="0" xfId="6" applyFont="1" applyAlignment="1" applyProtection="1">
      <alignment horizontal="center" vertical="center"/>
      <protection hidden="1"/>
    </xf>
    <xf numFmtId="0" fontId="29" fillId="0" borderId="0" xfId="6" applyFont="1" applyProtection="1">
      <alignment vertical="center"/>
      <protection hidden="1"/>
    </xf>
    <xf numFmtId="0" fontId="30" fillId="0" borderId="0" xfId="6" applyFont="1" applyProtection="1">
      <alignment vertical="center"/>
      <protection hidden="1"/>
    </xf>
    <xf numFmtId="0" fontId="21" fillId="0" borderId="0" xfId="6" applyFont="1" applyProtection="1">
      <alignment vertical="center"/>
      <protection hidden="1"/>
    </xf>
    <xf numFmtId="0" fontId="29" fillId="0" borderId="0" xfId="6" applyFont="1">
      <alignment vertical="center"/>
    </xf>
    <xf numFmtId="0" fontId="1" fillId="0" borderId="0" xfId="6">
      <alignment vertical="center"/>
    </xf>
    <xf numFmtId="49" fontId="32" fillId="0" borderId="32" xfId="6" applyNumberFormat="1" applyFont="1" applyBorder="1" applyAlignment="1" applyProtection="1">
      <alignment horizontal="center" vertical="center"/>
      <protection locked="0"/>
    </xf>
    <xf numFmtId="176" fontId="30" fillId="0" borderId="0" xfId="7" applyNumberFormat="1" applyFont="1" applyAlignment="1" applyProtection="1">
      <alignment horizontal="right" vertical="center"/>
      <protection hidden="1"/>
    </xf>
    <xf numFmtId="0" fontId="34" fillId="6" borderId="3" xfId="6" applyFont="1" applyFill="1" applyBorder="1" applyAlignment="1" applyProtection="1">
      <alignment horizontal="center" vertical="center" wrapText="1"/>
      <protection hidden="1"/>
    </xf>
    <xf numFmtId="0" fontId="30" fillId="6" borderId="3" xfId="6" applyFont="1" applyFill="1" applyBorder="1" applyAlignment="1" applyProtection="1">
      <alignment horizontal="center" vertical="center"/>
      <protection hidden="1"/>
    </xf>
    <xf numFmtId="0" fontId="30" fillId="0" borderId="0" xfId="6" applyFont="1" applyAlignment="1" applyProtection="1">
      <alignment horizontal="center" vertical="center"/>
      <protection hidden="1"/>
    </xf>
    <xf numFmtId="0" fontId="34" fillId="6" borderId="6" xfId="6" applyFont="1" applyFill="1" applyBorder="1" applyAlignment="1" applyProtection="1">
      <alignment horizontal="center" vertical="center" wrapText="1"/>
      <protection hidden="1"/>
    </xf>
    <xf numFmtId="0" fontId="35" fillId="0" borderId="0" xfId="6" applyFont="1" applyProtection="1">
      <alignment vertical="center"/>
      <protection hidden="1"/>
    </xf>
    <xf numFmtId="0" fontId="34" fillId="7" borderId="6" xfId="6" applyFont="1" applyFill="1" applyBorder="1" applyAlignment="1" applyProtection="1">
      <alignment horizontal="center" vertical="center" wrapText="1"/>
      <protection hidden="1"/>
    </xf>
    <xf numFmtId="0" fontId="34" fillId="8" borderId="6" xfId="6" applyFont="1" applyFill="1" applyBorder="1" applyAlignment="1" applyProtection="1">
      <alignment horizontal="center" vertical="center" wrapText="1"/>
      <protection hidden="1"/>
    </xf>
    <xf numFmtId="0" fontId="34" fillId="0" borderId="0" xfId="6" applyFont="1" applyProtection="1">
      <alignment vertical="center"/>
      <protection hidden="1"/>
    </xf>
    <xf numFmtId="0" fontId="36" fillId="6" borderId="0" xfId="8" applyFont="1" applyFill="1" applyProtection="1">
      <alignment vertical="center"/>
      <protection hidden="1"/>
    </xf>
    <xf numFmtId="0" fontId="34" fillId="0" borderId="0" xfId="6" applyFont="1" applyAlignment="1" applyProtection="1">
      <alignment horizontal="center" vertical="center" wrapText="1"/>
      <protection hidden="1"/>
    </xf>
    <xf numFmtId="0" fontId="34" fillId="0" borderId="0" xfId="6" applyFont="1" applyAlignment="1" applyProtection="1">
      <alignment horizontal="center" vertical="center"/>
      <protection hidden="1"/>
    </xf>
    <xf numFmtId="177" fontId="29" fillId="0" borderId="6" xfId="6" applyNumberFormat="1" applyFont="1" applyBorder="1" applyAlignment="1" applyProtection="1">
      <alignment horizontal="right" vertical="center"/>
      <protection hidden="1"/>
    </xf>
    <xf numFmtId="0" fontId="29" fillId="0" borderId="6" xfId="6" applyFont="1" applyBorder="1" applyAlignment="1" applyProtection="1">
      <alignment horizontal="center" vertical="center"/>
      <protection hidden="1"/>
    </xf>
    <xf numFmtId="178" fontId="30" fillId="0" borderId="6" xfId="6" applyNumberFormat="1" applyFont="1" applyBorder="1" applyProtection="1">
      <alignment vertical="center"/>
      <protection hidden="1"/>
    </xf>
    <xf numFmtId="177" fontId="30" fillId="7" borderId="6" xfId="6" applyNumberFormat="1" applyFont="1" applyFill="1" applyBorder="1" applyProtection="1">
      <alignment vertical="center"/>
      <protection hidden="1"/>
    </xf>
    <xf numFmtId="177" fontId="30" fillId="0" borderId="6" xfId="6" applyNumberFormat="1" applyFont="1" applyBorder="1" applyProtection="1">
      <alignment vertical="center"/>
      <protection hidden="1"/>
    </xf>
    <xf numFmtId="177" fontId="30" fillId="8" borderId="6" xfId="6" applyNumberFormat="1" applyFont="1" applyFill="1" applyBorder="1" applyProtection="1">
      <alignment vertical="center"/>
      <protection hidden="1"/>
    </xf>
    <xf numFmtId="0" fontId="0" fillId="0" borderId="0" xfId="0" applyProtection="1">
      <alignment vertical="center"/>
      <protection hidden="1"/>
    </xf>
    <xf numFmtId="0" fontId="36" fillId="0" borderId="0" xfId="8" applyFont="1" applyProtection="1">
      <alignment vertical="center"/>
      <protection hidden="1"/>
    </xf>
    <xf numFmtId="3" fontId="8" fillId="0" borderId="6" xfId="7" applyNumberFormat="1" applyFont="1" applyBorder="1" applyAlignment="1" applyProtection="1">
      <alignment horizontal="right" vertical="center"/>
      <protection hidden="1"/>
    </xf>
    <xf numFmtId="179" fontId="38" fillId="7" borderId="6" xfId="6" applyNumberFormat="1" applyFont="1" applyFill="1" applyBorder="1" applyProtection="1">
      <alignment vertical="center"/>
      <protection hidden="1"/>
    </xf>
    <xf numFmtId="177" fontId="29" fillId="0" borderId="9" xfId="6" applyNumberFormat="1" applyFont="1" applyBorder="1" applyAlignment="1" applyProtection="1">
      <alignment horizontal="right" vertical="center"/>
      <protection hidden="1"/>
    </xf>
    <xf numFmtId="177" fontId="30" fillId="9" borderId="6" xfId="6" applyNumberFormat="1" applyFont="1" applyFill="1" applyBorder="1" applyProtection="1">
      <alignment vertical="center"/>
      <protection hidden="1"/>
    </xf>
    <xf numFmtId="0" fontId="33" fillId="6" borderId="12" xfId="7" applyFont="1" applyFill="1" applyBorder="1" applyAlignment="1" applyProtection="1">
      <alignment vertical="center" wrapText="1"/>
      <protection hidden="1"/>
    </xf>
    <xf numFmtId="0" fontId="29" fillId="6" borderId="12" xfId="6" applyFont="1" applyFill="1" applyBorder="1" applyAlignment="1" applyProtection="1">
      <alignment vertical="center" wrapText="1"/>
      <protection hidden="1"/>
    </xf>
    <xf numFmtId="0" fontId="29" fillId="6" borderId="13" xfId="6" applyFont="1" applyFill="1" applyBorder="1" applyAlignment="1" applyProtection="1">
      <alignment vertical="center" wrapText="1"/>
      <protection hidden="1"/>
    </xf>
    <xf numFmtId="178" fontId="30" fillId="6" borderId="6" xfId="6" applyNumberFormat="1" applyFont="1" applyFill="1" applyBorder="1" applyProtection="1">
      <alignment vertical="center"/>
      <protection hidden="1"/>
    </xf>
    <xf numFmtId="177" fontId="30" fillId="6" borderId="6" xfId="6" applyNumberFormat="1" applyFont="1" applyFill="1" applyBorder="1" applyProtection="1">
      <alignment vertical="center"/>
      <protection hidden="1"/>
    </xf>
    <xf numFmtId="177" fontId="29" fillId="0" borderId="6" xfId="7" applyNumberFormat="1" applyFont="1" applyBorder="1" applyAlignment="1" applyProtection="1">
      <alignment horizontal="right" vertical="center"/>
      <protection hidden="1"/>
    </xf>
    <xf numFmtId="0" fontId="21" fillId="0" borderId="6" xfId="6" applyFont="1" applyBorder="1" applyAlignment="1" applyProtection="1">
      <alignment horizontal="center" vertical="center"/>
      <protection hidden="1"/>
    </xf>
    <xf numFmtId="0" fontId="33" fillId="0" borderId="0" xfId="6" applyFont="1" applyProtection="1">
      <alignment vertical="center"/>
      <protection hidden="1"/>
    </xf>
    <xf numFmtId="177" fontId="30" fillId="0" borderId="34" xfId="6" applyNumberFormat="1" applyFont="1" applyBorder="1" applyProtection="1">
      <alignment vertical="center"/>
      <protection hidden="1"/>
    </xf>
    <xf numFmtId="0" fontId="33" fillId="6" borderId="12" xfId="7" applyFont="1" applyFill="1" applyBorder="1" applyProtection="1">
      <alignment vertical="center"/>
      <protection hidden="1"/>
    </xf>
    <xf numFmtId="0" fontId="29" fillId="6" borderId="12" xfId="6" applyFont="1" applyFill="1" applyBorder="1" applyProtection="1">
      <alignment vertical="center"/>
      <protection hidden="1"/>
    </xf>
    <xf numFmtId="0" fontId="29" fillId="6" borderId="13" xfId="6" applyFont="1" applyFill="1" applyBorder="1" applyProtection="1">
      <alignment vertical="center"/>
      <protection hidden="1"/>
    </xf>
    <xf numFmtId="0" fontId="3" fillId="0" borderId="0" xfId="9" applyFill="1" applyBorder="1" applyAlignment="1" applyProtection="1">
      <alignment vertical="center"/>
      <protection hidden="1"/>
    </xf>
    <xf numFmtId="0" fontId="41" fillId="0" borderId="6" xfId="6" applyFont="1" applyBorder="1" applyAlignment="1" applyProtection="1">
      <alignment horizontal="center" vertical="center"/>
      <protection hidden="1"/>
    </xf>
    <xf numFmtId="178" fontId="30" fillId="0" borderId="34" xfId="6" applyNumberFormat="1" applyFont="1" applyBorder="1" applyProtection="1">
      <alignment vertical="center"/>
      <protection hidden="1"/>
    </xf>
    <xf numFmtId="0" fontId="42" fillId="0" borderId="0" xfId="6" applyFont="1" applyProtection="1">
      <alignment vertical="center"/>
      <protection hidden="1"/>
    </xf>
    <xf numFmtId="177" fontId="29" fillId="0" borderId="33" xfId="7" applyNumberFormat="1" applyFont="1" applyBorder="1" applyAlignment="1" applyProtection="1">
      <alignment horizontal="right" vertical="center"/>
      <protection hidden="1"/>
    </xf>
    <xf numFmtId="0" fontId="41" fillId="0" borderId="33" xfId="6" applyFont="1" applyBorder="1" applyAlignment="1" applyProtection="1">
      <alignment horizontal="center" vertical="center"/>
      <protection hidden="1"/>
    </xf>
    <xf numFmtId="178" fontId="30" fillId="0" borderId="33" xfId="6" applyNumberFormat="1" applyFont="1" applyBorder="1" applyProtection="1">
      <alignment vertical="center"/>
      <protection hidden="1"/>
    </xf>
    <xf numFmtId="177" fontId="30" fillId="7" borderId="33" xfId="6" applyNumberFormat="1" applyFont="1" applyFill="1" applyBorder="1" applyProtection="1">
      <alignment vertical="center"/>
      <protection hidden="1"/>
    </xf>
    <xf numFmtId="177" fontId="30" fillId="8" borderId="33" xfId="6" applyNumberFormat="1" applyFont="1" applyFill="1" applyBorder="1" applyProtection="1">
      <alignment vertical="center"/>
      <protection hidden="1"/>
    </xf>
    <xf numFmtId="0" fontId="43" fillId="0" borderId="0" xfId="6" applyFont="1" applyAlignment="1" applyProtection="1">
      <alignment vertical="center" shrinkToFit="1"/>
      <protection hidden="1"/>
    </xf>
    <xf numFmtId="0" fontId="44" fillId="0" borderId="40" xfId="10" applyFont="1" applyBorder="1" applyAlignment="1" applyProtection="1">
      <alignment horizontal="center" vertical="center"/>
      <protection locked="0"/>
    </xf>
    <xf numFmtId="0" fontId="45" fillId="10" borderId="41" xfId="10" applyFont="1" applyFill="1" applyBorder="1" applyAlignment="1" applyProtection="1">
      <alignment horizontal="center" vertical="center"/>
      <protection hidden="1"/>
    </xf>
    <xf numFmtId="0" fontId="30" fillId="6" borderId="44" xfId="6" applyFont="1" applyFill="1" applyBorder="1" applyAlignment="1" applyProtection="1">
      <alignment horizontal="center" vertical="center"/>
      <protection hidden="1"/>
    </xf>
    <xf numFmtId="178" fontId="30" fillId="6" borderId="45" xfId="6" applyNumberFormat="1" applyFont="1" applyFill="1" applyBorder="1" applyProtection="1">
      <alignment vertical="center"/>
      <protection hidden="1"/>
    </xf>
    <xf numFmtId="177" fontId="30" fillId="7" borderId="37" xfId="6" applyNumberFormat="1" applyFont="1" applyFill="1" applyBorder="1" applyAlignment="1" applyProtection="1">
      <alignment vertical="center" wrapText="1"/>
      <protection hidden="1"/>
    </xf>
    <xf numFmtId="177" fontId="30" fillId="0" borderId="39" xfId="6" applyNumberFormat="1" applyFont="1" applyBorder="1" applyAlignment="1" applyProtection="1">
      <alignment horizontal="center" vertical="center"/>
      <protection hidden="1"/>
    </xf>
    <xf numFmtId="177" fontId="30" fillId="8" borderId="46" xfId="6" applyNumberFormat="1" applyFont="1" applyFill="1" applyBorder="1" applyAlignment="1" applyProtection="1">
      <alignment vertical="center" wrapText="1"/>
      <protection hidden="1"/>
    </xf>
    <xf numFmtId="177" fontId="30" fillId="0" borderId="47" xfId="6" applyNumberFormat="1" applyFont="1" applyBorder="1" applyAlignment="1" applyProtection="1">
      <alignment horizontal="center" vertical="center"/>
      <protection hidden="1"/>
    </xf>
    <xf numFmtId="0" fontId="47" fillId="0" borderId="0" xfId="6" applyFont="1" applyAlignment="1" applyProtection="1">
      <alignment vertical="center" shrinkToFit="1"/>
      <protection hidden="1"/>
    </xf>
    <xf numFmtId="0" fontId="44" fillId="0" borderId="0" xfId="10" applyFont="1" applyAlignment="1" applyProtection="1">
      <alignment horizontal="right" vertical="center"/>
      <protection hidden="1"/>
    </xf>
    <xf numFmtId="0" fontId="29" fillId="0" borderId="0" xfId="10" applyFont="1" applyAlignment="1" applyProtection="1">
      <alignment horizontal="center" vertical="center"/>
      <protection hidden="1"/>
    </xf>
    <xf numFmtId="0" fontId="30" fillId="10" borderId="46" xfId="10" applyFont="1" applyFill="1" applyBorder="1" applyAlignment="1" applyProtection="1">
      <alignment horizontal="center" vertical="center"/>
      <protection hidden="1"/>
    </xf>
    <xf numFmtId="178" fontId="30" fillId="0" borderId="47" xfId="10" applyNumberFormat="1" applyFont="1" applyBorder="1" applyAlignment="1" applyProtection="1">
      <alignment horizontal="right" vertical="center"/>
      <protection hidden="1"/>
    </xf>
    <xf numFmtId="0" fontId="30" fillId="5" borderId="48" xfId="6" applyFont="1" applyFill="1" applyBorder="1" applyAlignment="1" applyProtection="1">
      <alignment horizontal="center" vertical="center"/>
      <protection hidden="1"/>
    </xf>
    <xf numFmtId="178" fontId="30" fillId="5" borderId="49" xfId="6" applyNumberFormat="1" applyFont="1" applyFill="1" applyBorder="1" applyProtection="1">
      <alignment vertical="center"/>
      <protection hidden="1"/>
    </xf>
    <xf numFmtId="0" fontId="29" fillId="2"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8" fillId="0" borderId="0" xfId="6" applyFont="1" applyProtection="1">
      <alignment vertical="center"/>
      <protection hidden="1"/>
    </xf>
    <xf numFmtId="0" fontId="33" fillId="0" borderId="0" xfId="6" applyFont="1" applyAlignment="1" applyProtection="1">
      <alignment vertical="center" wrapText="1"/>
      <protection hidden="1"/>
    </xf>
    <xf numFmtId="0" fontId="36" fillId="0" borderId="0" xfId="6" applyFont="1" applyProtection="1">
      <alignment vertical="center"/>
      <protection hidden="1"/>
    </xf>
    <xf numFmtId="0" fontId="48" fillId="12" borderId="6" xfId="6" applyFont="1" applyFill="1" applyBorder="1" applyAlignment="1" applyProtection="1">
      <alignment horizontal="center" vertical="center" shrinkToFit="1"/>
      <protection hidden="1"/>
    </xf>
    <xf numFmtId="6" fontId="43" fillId="0" borderId="6" xfId="6" applyNumberFormat="1" applyFont="1" applyBorder="1" applyAlignment="1" applyProtection="1">
      <alignment horizontal="center" vertical="center"/>
      <protection hidden="1"/>
    </xf>
    <xf numFmtId="0" fontId="48" fillId="13" borderId="6" xfId="6" applyFont="1" applyFill="1" applyBorder="1" applyAlignment="1" applyProtection="1">
      <alignment horizontal="center" vertical="center" shrinkToFit="1"/>
      <protection hidden="1"/>
    </xf>
    <xf numFmtId="6" fontId="47" fillId="0" borderId="6" xfId="6" applyNumberFormat="1" applyFont="1" applyBorder="1" applyAlignment="1" applyProtection="1">
      <alignment horizontal="center" vertical="center"/>
      <protection hidden="1"/>
    </xf>
    <xf numFmtId="0" fontId="50" fillId="0" borderId="0" xfId="6" applyFont="1" applyProtection="1">
      <alignment vertical="center"/>
      <protection hidden="1"/>
    </xf>
    <xf numFmtId="0" fontId="10" fillId="0" borderId="0" xfId="6" applyFont="1" applyProtection="1">
      <alignment vertical="center"/>
      <protection hidden="1"/>
    </xf>
    <xf numFmtId="0" fontId="51" fillId="0" borderId="0" xfId="6" applyFont="1" applyProtection="1">
      <alignment vertical="center"/>
      <protection hidden="1"/>
    </xf>
    <xf numFmtId="180" fontId="21" fillId="0" borderId="0" xfId="6" applyNumberFormat="1" applyFont="1" applyProtection="1">
      <alignment vertical="center"/>
      <protection hidden="1"/>
    </xf>
    <xf numFmtId="0" fontId="52" fillId="5" borderId="29" xfId="1" applyNumberFormat="1" applyFont="1" applyFill="1" applyBorder="1" applyAlignment="1" applyProtection="1">
      <alignment horizontal="center" vertical="center"/>
      <protection hidden="1"/>
    </xf>
    <xf numFmtId="0" fontId="52" fillId="5" borderId="21" xfId="1" applyNumberFormat="1" applyFont="1" applyFill="1" applyBorder="1" applyAlignment="1" applyProtection="1">
      <alignment horizontal="center" vertical="center"/>
      <protection hidden="1"/>
    </xf>
    <xf numFmtId="180" fontId="53" fillId="0" borderId="0" xfId="6" applyNumberFormat="1" applyFont="1" applyProtection="1">
      <alignment vertical="center"/>
      <protection hidden="1"/>
    </xf>
    <xf numFmtId="0" fontId="31" fillId="0" borderId="0" xfId="6" applyFont="1" applyProtection="1">
      <alignment vertical="center"/>
      <protection hidden="1"/>
    </xf>
    <xf numFmtId="0" fontId="21" fillId="0" borderId="0" xfId="12" applyNumberFormat="1" applyFont="1" applyFill="1" applyProtection="1">
      <alignment vertical="center"/>
      <protection hidden="1"/>
    </xf>
    <xf numFmtId="0" fontId="41" fillId="0" borderId="0" xfId="13" applyNumberFormat="1" applyFont="1" applyFill="1" applyAlignment="1" applyProtection="1">
      <alignment horizontal="center" vertical="center"/>
      <protection hidden="1"/>
    </xf>
    <xf numFmtId="0" fontId="21" fillId="0" borderId="0" xfId="13" applyNumberFormat="1" applyFont="1" applyFill="1" applyAlignment="1" applyProtection="1">
      <alignment horizontal="center" vertical="center"/>
      <protection hidden="1"/>
    </xf>
    <xf numFmtId="0" fontId="55" fillId="0" borderId="27" xfId="6" applyFont="1" applyBorder="1" applyProtection="1">
      <alignment vertical="center"/>
      <protection hidden="1"/>
    </xf>
    <xf numFmtId="0" fontId="29" fillId="0" borderId="27" xfId="6" applyFont="1" applyBorder="1" applyProtection="1">
      <alignment vertical="center"/>
      <protection hidden="1"/>
    </xf>
    <xf numFmtId="0" fontId="52" fillId="5" borderId="6" xfId="1" applyNumberFormat="1" applyFont="1" applyFill="1" applyBorder="1" applyAlignment="1" applyProtection="1">
      <alignment horizontal="center" vertical="center"/>
      <protection hidden="1"/>
    </xf>
    <xf numFmtId="0" fontId="52" fillId="3" borderId="6" xfId="1" applyNumberFormat="1" applyFont="1" applyFill="1" applyBorder="1" applyAlignment="1" applyProtection="1">
      <alignment horizontal="center" vertical="center"/>
      <protection hidden="1"/>
    </xf>
    <xf numFmtId="0" fontId="52" fillId="3" borderId="29" xfId="12" applyNumberFormat="1" applyFont="1" applyFill="1" applyBorder="1" applyAlignment="1" applyProtection="1">
      <alignment horizontal="center" vertical="center"/>
      <protection hidden="1"/>
    </xf>
    <xf numFmtId="0" fontId="52" fillId="0" borderId="0" xfId="1" applyNumberFormat="1" applyFont="1" applyFill="1" applyBorder="1" applyAlignment="1" applyProtection="1">
      <alignment horizontal="center" vertical="center"/>
      <protection hidden="1"/>
    </xf>
    <xf numFmtId="0" fontId="52" fillId="0" borderId="0" xfId="12" applyNumberFormat="1" applyFont="1" applyFill="1" applyBorder="1" applyAlignment="1" applyProtection="1">
      <alignment horizontal="center" vertical="center"/>
      <protection hidden="1"/>
    </xf>
    <xf numFmtId="0" fontId="21" fillId="0" borderId="0" xfId="13" applyNumberFormat="1" applyFont="1" applyFill="1" applyBorder="1" applyAlignment="1" applyProtection="1">
      <alignment horizontal="center" vertical="center"/>
      <protection hidden="1"/>
    </xf>
    <xf numFmtId="0" fontId="21" fillId="0" borderId="0" xfId="12" applyNumberFormat="1" applyFont="1" applyFill="1" applyBorder="1" applyProtection="1">
      <alignment vertical="center"/>
      <protection hidden="1"/>
    </xf>
    <xf numFmtId="0" fontId="21" fillId="14" borderId="6"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wrapText="1" shrinkToFit="1"/>
      <protection hidden="1"/>
    </xf>
    <xf numFmtId="0" fontId="52" fillId="14" borderId="6" xfId="13" applyNumberFormat="1" applyFont="1" applyFill="1" applyBorder="1" applyAlignment="1" applyProtection="1">
      <alignment horizontal="center" vertical="center" wrapText="1"/>
      <protection hidden="1"/>
    </xf>
    <xf numFmtId="0" fontId="21" fillId="5" borderId="6" xfId="6" applyFont="1" applyFill="1" applyBorder="1" applyAlignment="1" applyProtection="1">
      <alignment horizontal="center" vertical="center" wrapText="1"/>
      <protection hidden="1"/>
    </xf>
    <xf numFmtId="0" fontId="21" fillId="3" borderId="29" xfId="6" applyFont="1" applyFill="1" applyBorder="1" applyAlignment="1" applyProtection="1">
      <alignment horizontal="center" vertical="center" wrapText="1"/>
      <protection hidden="1"/>
    </xf>
    <xf numFmtId="38" fontId="31" fillId="15" borderId="52" xfId="13" applyFont="1" applyFill="1" applyBorder="1" applyAlignment="1" applyProtection="1">
      <alignment horizontal="center" vertical="center"/>
      <protection hidden="1"/>
    </xf>
    <xf numFmtId="0" fontId="58" fillId="14" borderId="21"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shrinkToFit="1"/>
      <protection hidden="1"/>
    </xf>
    <xf numFmtId="0" fontId="59" fillId="5" borderId="6" xfId="0" applyFont="1" applyFill="1" applyBorder="1" applyAlignment="1" applyProtection="1">
      <alignment horizontal="center" vertical="center" wrapText="1"/>
      <protection hidden="1"/>
    </xf>
    <xf numFmtId="0" fontId="59" fillId="3" borderId="6" xfId="0" applyFont="1" applyFill="1" applyBorder="1" applyAlignment="1" applyProtection="1">
      <alignment horizontal="center" vertical="center" wrapText="1"/>
      <protection hidden="1"/>
    </xf>
    <xf numFmtId="0" fontId="59" fillId="5" borderId="6" xfId="14" applyFont="1" applyFill="1" applyBorder="1" applyAlignment="1" applyProtection="1">
      <alignment horizontal="center" vertical="center" wrapText="1"/>
      <protection hidden="1"/>
    </xf>
    <xf numFmtId="0" fontId="59" fillId="3" borderId="6" xfId="14" applyFont="1" applyFill="1" applyBorder="1" applyAlignment="1" applyProtection="1">
      <alignment horizontal="center" vertical="center" wrapText="1"/>
      <protection hidden="1"/>
    </xf>
    <xf numFmtId="0" fontId="60" fillId="3" borderId="6" xfId="14" applyFont="1" applyFill="1" applyBorder="1" applyAlignment="1" applyProtection="1">
      <alignment horizontal="center" vertical="center" wrapText="1"/>
      <protection hidden="1"/>
    </xf>
    <xf numFmtId="0" fontId="59" fillId="3" borderId="29" xfId="0" applyFont="1" applyFill="1" applyBorder="1" applyAlignment="1" applyProtection="1">
      <alignment horizontal="center" vertical="center" wrapText="1"/>
      <protection hidden="1"/>
    </xf>
    <xf numFmtId="0" fontId="59" fillId="5" borderId="6" xfId="0" applyFont="1" applyFill="1" applyBorder="1" applyAlignment="1">
      <alignment horizontal="center" vertical="top" wrapText="1"/>
    </xf>
    <xf numFmtId="0" fontId="62" fillId="3" borderId="6" xfId="8" applyFont="1" applyFill="1" applyBorder="1" applyAlignment="1" applyProtection="1">
      <alignment horizontal="center" vertical="top" wrapText="1"/>
      <protection hidden="1"/>
    </xf>
    <xf numFmtId="0" fontId="62" fillId="3" borderId="29" xfId="8" applyFont="1" applyFill="1" applyBorder="1" applyAlignment="1" applyProtection="1">
      <alignment horizontal="center" vertical="top" wrapText="1"/>
      <protection hidden="1"/>
    </xf>
    <xf numFmtId="0" fontId="62" fillId="0" borderId="0" xfId="8" applyFont="1" applyAlignment="1" applyProtection="1">
      <alignment horizontal="center" vertical="top" wrapText="1"/>
      <protection hidden="1"/>
    </xf>
    <xf numFmtId="0" fontId="58" fillId="0" borderId="0" xfId="6" applyFont="1" applyAlignment="1" applyProtection="1">
      <alignment horizontal="center" vertical="center" wrapText="1"/>
      <protection hidden="1"/>
    </xf>
    <xf numFmtId="0" fontId="37" fillId="0" borderId="0" xfId="6" applyFont="1" applyAlignment="1" applyProtection="1">
      <alignment horizontal="center" vertical="center" wrapText="1"/>
      <protection hidden="1"/>
    </xf>
    <xf numFmtId="178" fontId="21" fillId="0" borderId="6" xfId="12" applyNumberFormat="1" applyFont="1" applyFill="1" applyBorder="1" applyAlignment="1" applyProtection="1">
      <alignment horizontal="center" vertical="center"/>
      <protection hidden="1"/>
    </xf>
    <xf numFmtId="177" fontId="21" fillId="0" borderId="6" xfId="12" applyNumberFormat="1" applyFont="1" applyFill="1" applyBorder="1" applyProtection="1">
      <alignment vertical="center"/>
      <protection hidden="1"/>
    </xf>
    <xf numFmtId="177" fontId="21" fillId="5" borderId="6" xfId="12" applyNumberFormat="1" applyFont="1" applyFill="1" applyBorder="1" applyAlignment="1" applyProtection="1">
      <alignment vertical="center"/>
      <protection hidden="1"/>
    </xf>
    <xf numFmtId="177" fontId="29" fillId="3" borderId="29" xfId="6" applyNumberFormat="1" applyFont="1" applyFill="1" applyBorder="1" applyAlignment="1" applyProtection="1">
      <alignment horizontal="center" vertical="center"/>
      <protection hidden="1"/>
    </xf>
    <xf numFmtId="177" fontId="31" fillId="15" borderId="53" xfId="12" applyNumberFormat="1" applyFont="1" applyFill="1" applyBorder="1" applyProtection="1">
      <alignment vertical="center"/>
      <protection hidden="1"/>
    </xf>
    <xf numFmtId="181" fontId="29" fillId="0" borderId="21" xfId="6" applyNumberFormat="1" applyFont="1" applyBorder="1" applyAlignment="1" applyProtection="1">
      <alignment horizontal="center" vertical="center"/>
      <protection hidden="1"/>
    </xf>
    <xf numFmtId="0" fontId="29" fillId="0" borderId="6" xfId="6" applyFont="1" applyBorder="1" applyAlignment="1" applyProtection="1">
      <alignment vertical="center" shrinkToFit="1"/>
      <protection hidden="1"/>
    </xf>
    <xf numFmtId="0" fontId="38" fillId="5" borderId="6" xfId="8" applyFont="1" applyFill="1" applyBorder="1" applyAlignment="1" applyProtection="1">
      <alignment horizontal="center" vertical="center"/>
      <protection hidden="1"/>
    </xf>
    <xf numFmtId="0" fontId="38" fillId="3" borderId="6" xfId="8" applyFont="1" applyFill="1" applyBorder="1" applyAlignment="1" applyProtection="1">
      <alignment horizontal="center" vertical="center"/>
      <protection hidden="1"/>
    </xf>
    <xf numFmtId="3" fontId="38" fillId="5" borderId="6" xfId="8" applyNumberFormat="1" applyFont="1" applyFill="1" applyBorder="1" applyAlignment="1" applyProtection="1">
      <alignment horizontal="center" vertical="center"/>
      <protection hidden="1"/>
    </xf>
    <xf numFmtId="0" fontId="38" fillId="3" borderId="29" xfId="8" applyFont="1" applyFill="1" applyBorder="1" applyAlignment="1" applyProtection="1">
      <alignment horizontal="center" vertical="center"/>
      <protection hidden="1"/>
    </xf>
    <xf numFmtId="0" fontId="38" fillId="0" borderId="0" xfId="8" applyFont="1" applyAlignment="1" applyProtection="1">
      <alignment horizontal="center" vertical="center"/>
      <protection hidden="1"/>
    </xf>
    <xf numFmtId="178" fontId="21" fillId="0" borderId="0" xfId="12" applyNumberFormat="1" applyFont="1" applyFill="1" applyBorder="1" applyAlignment="1" applyProtection="1">
      <alignment horizontal="center" vertical="center"/>
      <protection hidden="1"/>
    </xf>
    <xf numFmtId="0" fontId="29" fillId="0" borderId="0" xfId="11" applyFont="1" applyAlignment="1" applyProtection="1">
      <alignment horizontal="center" vertical="center"/>
      <protection locked="0" hidden="1"/>
    </xf>
    <xf numFmtId="0" fontId="1" fillId="0" borderId="0" xfId="6" applyProtection="1">
      <alignment vertical="center"/>
      <protection hidden="1"/>
    </xf>
    <xf numFmtId="0" fontId="63" fillId="16" borderId="6" xfId="0" applyFont="1" applyFill="1" applyBorder="1" applyAlignment="1" applyProtection="1">
      <alignment horizontal="center" vertical="center" shrinkToFit="1"/>
      <protection hidden="1"/>
    </xf>
    <xf numFmtId="0" fontId="64" fillId="16" borderId="6" xfId="0" applyFont="1" applyFill="1" applyBorder="1" applyAlignment="1" applyProtection="1">
      <alignment horizontal="center" vertical="center" wrapText="1"/>
      <protection hidden="1"/>
    </xf>
    <xf numFmtId="0" fontId="64" fillId="5" borderId="6" xfId="0" applyFont="1" applyFill="1" applyBorder="1" applyAlignment="1" applyProtection="1">
      <alignment horizontal="center" vertical="center" shrinkToFi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shrinkToFit="1"/>
      <protection hidden="1"/>
    </xf>
    <xf numFmtId="178" fontId="0" fillId="0" borderId="6" xfId="0" applyNumberFormat="1" applyBorder="1" applyAlignment="1" applyProtection="1">
      <alignment vertical="center" shrinkToFit="1"/>
      <protection hidden="1"/>
    </xf>
    <xf numFmtId="0" fontId="29" fillId="2" borderId="0" xfId="6" applyFont="1" applyFill="1" applyProtection="1">
      <alignment vertical="center"/>
      <protection hidden="1"/>
    </xf>
    <xf numFmtId="0" fontId="30" fillId="2" borderId="0" xfId="6" applyFont="1" applyFill="1" applyProtection="1">
      <alignment vertical="center"/>
      <protection hidden="1"/>
    </xf>
    <xf numFmtId="0" fontId="65" fillId="5" borderId="56" xfId="6" applyFont="1" applyFill="1" applyBorder="1" applyAlignment="1" applyProtection="1">
      <alignment horizontal="center" vertical="center"/>
      <protection hidden="1"/>
    </xf>
    <xf numFmtId="0" fontId="38" fillId="0" borderId="60" xfId="6" applyFont="1" applyBorder="1" applyAlignment="1" applyProtection="1">
      <alignment horizontal="center" vertical="center"/>
      <protection hidden="1"/>
    </xf>
    <xf numFmtId="0" fontId="47" fillId="2" borderId="66" xfId="6" applyFont="1" applyFill="1" applyBorder="1" applyAlignment="1" applyProtection="1">
      <alignment horizontal="center" vertical="center"/>
      <protection hidden="1"/>
    </xf>
    <xf numFmtId="0" fontId="54" fillId="0" borderId="35" xfId="6" applyFont="1" applyBorder="1" applyAlignment="1" applyProtection="1">
      <alignment horizontal="center" vertical="center"/>
      <protection hidden="1"/>
    </xf>
    <xf numFmtId="0" fontId="61" fillId="0" borderId="0" xfId="0" applyFont="1" applyProtection="1">
      <alignment vertical="center"/>
      <protection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178" fontId="71" fillId="0" borderId="0" xfId="0" applyNumberFormat="1" applyFont="1" applyAlignment="1" applyProtection="1">
      <alignment vertical="center" wrapText="1"/>
      <protection hidden="1"/>
    </xf>
    <xf numFmtId="5" fontId="72"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0" fillId="0" borderId="0" xfId="0" applyFont="1" applyProtection="1">
      <alignment vertical="center"/>
      <protection hidden="1"/>
    </xf>
    <xf numFmtId="5" fontId="72" fillId="0" borderId="0" xfId="0" applyNumberFormat="1" applyFont="1" applyProtection="1">
      <alignment vertical="center"/>
      <protection hidden="1"/>
    </xf>
    <xf numFmtId="0" fontId="0" fillId="0" borderId="0" xfId="0" applyAlignment="1" applyProtection="1">
      <protection hidden="1"/>
    </xf>
    <xf numFmtId="0" fontId="75" fillId="0" borderId="0" xfId="0" applyFont="1" applyAlignment="1" applyProtection="1">
      <alignment horizontal="left" vertical="center" wrapText="1"/>
      <protection hidden="1"/>
    </xf>
    <xf numFmtId="0" fontId="76" fillId="0" borderId="0" xfId="0" applyFont="1" applyAlignment="1" applyProtection="1">
      <alignment horizontal="left" vertical="center" wrapText="1"/>
      <protection hidden="1"/>
    </xf>
    <xf numFmtId="0" fontId="74" fillId="0" borderId="1" xfId="0" applyFont="1" applyBorder="1" applyAlignment="1" applyProtection="1">
      <alignment vertical="center" wrapText="1"/>
      <protection hidden="1"/>
    </xf>
    <xf numFmtId="0" fontId="75" fillId="0" borderId="0" xfId="0" applyFont="1" applyAlignment="1" applyProtection="1">
      <alignment vertical="top" wrapText="1"/>
      <protection hidden="1"/>
    </xf>
    <xf numFmtId="0" fontId="75" fillId="0" borderId="0" xfId="0" applyFont="1" applyProtection="1">
      <alignment vertical="center"/>
      <protection hidden="1"/>
    </xf>
    <xf numFmtId="0" fontId="69" fillId="0" borderId="0" xfId="0" applyFont="1" applyProtection="1">
      <alignment vertical="center"/>
      <protection hidden="1"/>
    </xf>
    <xf numFmtId="0" fontId="61" fillId="0" borderId="0" xfId="0" applyFont="1" applyAlignment="1" applyProtection="1">
      <alignment horizontal="left"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7" fillId="0" borderId="0" xfId="0" applyFont="1" applyAlignment="1" applyProtection="1">
      <alignment vertical="center" wrapText="1"/>
      <protection hidden="1"/>
    </xf>
    <xf numFmtId="0" fontId="78" fillId="0" borderId="0" xfId="0" applyFont="1" applyAlignment="1" applyProtection="1">
      <alignment vertical="center" wrapText="1"/>
      <protection hidden="1"/>
    </xf>
    <xf numFmtId="0" fontId="31" fillId="0" borderId="0" xfId="0" applyFont="1" applyProtection="1">
      <alignment vertical="center"/>
      <protection hidden="1"/>
    </xf>
    <xf numFmtId="0" fontId="79" fillId="0" borderId="0" xfId="0" applyFont="1" applyProtection="1">
      <alignment vertical="center"/>
      <protection hidden="1"/>
    </xf>
    <xf numFmtId="0" fontId="80" fillId="0" borderId="0" xfId="0" applyFont="1" applyAlignment="1" applyProtection="1">
      <alignment horizontal="left" vertical="center"/>
      <protection hidden="1"/>
    </xf>
    <xf numFmtId="41" fontId="61" fillId="0" borderId="0" xfId="0" applyNumberFormat="1" applyFont="1" applyProtection="1">
      <alignment vertical="center"/>
      <protection hidden="1"/>
    </xf>
    <xf numFmtId="0" fontId="81" fillId="0" borderId="0" xfId="0" applyFont="1" applyAlignment="1" applyProtection="1">
      <alignment vertical="center" wrapText="1"/>
      <protection hidden="1"/>
    </xf>
    <xf numFmtId="0" fontId="82" fillId="0" borderId="0" xfId="0" applyFont="1" applyAlignment="1" applyProtection="1">
      <alignment vertical="center" wrapText="1"/>
      <protection hidden="1"/>
    </xf>
    <xf numFmtId="178" fontId="61" fillId="0" borderId="0" xfId="0" applyNumberFormat="1" applyFont="1" applyAlignment="1" applyProtection="1">
      <alignment vertical="center" wrapText="1"/>
      <protection hidden="1"/>
    </xf>
    <xf numFmtId="5" fontId="68" fillId="0" borderId="0" xfId="0" applyNumberFormat="1" applyFont="1" applyAlignment="1" applyProtection="1">
      <alignment vertical="center" wrapText="1"/>
      <protection hidden="1"/>
    </xf>
    <xf numFmtId="0" fontId="83"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70" fillId="0" borderId="0" xfId="0" applyFont="1" applyAlignment="1" applyProtection="1">
      <alignment horizontal="left" vertical="center" wrapText="1"/>
      <protection hidden="1"/>
    </xf>
    <xf numFmtId="0" fontId="61" fillId="0" borderId="0" xfId="0" applyFont="1" applyAlignment="1" applyProtection="1">
      <protection hidden="1"/>
    </xf>
    <xf numFmtId="178" fontId="61" fillId="0" borderId="0" xfId="0" applyNumberFormat="1" applyFont="1" applyProtection="1">
      <alignment vertical="center"/>
      <protection hidden="1"/>
    </xf>
    <xf numFmtId="5" fontId="61" fillId="0" borderId="0" xfId="0" applyNumberFormat="1" applyFont="1" applyProtection="1">
      <alignment vertical="center"/>
      <protection hidden="1"/>
    </xf>
    <xf numFmtId="5" fontId="0" fillId="0" borderId="0" xfId="0" applyNumberFormat="1" applyProtection="1">
      <alignment vertical="center"/>
      <protection hidden="1"/>
    </xf>
    <xf numFmtId="0" fontId="85" fillId="0" borderId="0" xfId="0" applyFont="1" applyProtection="1">
      <alignment vertical="center"/>
      <protection hidden="1"/>
    </xf>
    <xf numFmtId="0" fontId="71" fillId="0" borderId="0" xfId="0" applyFont="1" applyProtection="1">
      <alignment vertical="center"/>
      <protection hidden="1"/>
    </xf>
    <xf numFmtId="9" fontId="71" fillId="0" borderId="0" xfId="0" applyNumberFormat="1" applyFont="1" applyProtection="1">
      <alignment vertical="center"/>
      <protection hidden="1"/>
    </xf>
    <xf numFmtId="5" fontId="71" fillId="0" borderId="0" xfId="0" applyNumberFormat="1" applyFont="1" applyProtection="1">
      <alignment vertical="center"/>
      <protection hidden="1"/>
    </xf>
    <xf numFmtId="3" fontId="61" fillId="0" borderId="0" xfId="0" applyNumberFormat="1" applyFont="1" applyProtection="1">
      <alignment vertical="center"/>
      <protection hidden="1"/>
    </xf>
    <xf numFmtId="0" fontId="79" fillId="2" borderId="0" xfId="0" applyFont="1" applyFill="1" applyAlignment="1" applyProtection="1">
      <alignment vertical="center" wrapText="1"/>
      <protection hidden="1"/>
    </xf>
    <xf numFmtId="0" fontId="61" fillId="2" borderId="0" xfId="0" applyFont="1" applyFill="1" applyProtection="1">
      <alignment vertical="center"/>
      <protection hidden="1"/>
    </xf>
    <xf numFmtId="0" fontId="79" fillId="2" borderId="0" xfId="0" applyFont="1" applyFill="1" applyProtection="1">
      <alignment vertical="center"/>
      <protection hidden="1"/>
    </xf>
    <xf numFmtId="0" fontId="61" fillId="0" borderId="0" xfId="0" applyFont="1" applyAlignment="1" applyProtection="1">
      <alignment vertical="top" wrapText="1"/>
      <protection hidden="1"/>
    </xf>
    <xf numFmtId="0" fontId="88" fillId="0" borderId="0" xfId="0" applyFont="1" applyProtection="1">
      <alignment vertical="center"/>
      <protection hidden="1"/>
    </xf>
    <xf numFmtId="0" fontId="66" fillId="0" borderId="0" xfId="0" applyFont="1" applyAlignment="1" applyProtection="1">
      <alignment vertical="center" shrinkToFit="1"/>
      <protection hidden="1"/>
    </xf>
    <xf numFmtId="183" fontId="68" fillId="0" borderId="0" xfId="0" applyNumberFormat="1" applyFont="1" applyProtection="1">
      <alignment vertical="center"/>
      <protection hidden="1"/>
    </xf>
    <xf numFmtId="0" fontId="75" fillId="0" borderId="1" xfId="0" applyFont="1" applyBorder="1" applyAlignment="1" applyProtection="1">
      <alignment vertical="center" wrapText="1"/>
      <protection hidden="1"/>
    </xf>
    <xf numFmtId="3" fontId="0" fillId="0" borderId="0" xfId="0" applyNumberFormat="1" applyProtection="1">
      <alignment vertical="center"/>
      <protection hidden="1"/>
    </xf>
    <xf numFmtId="0" fontId="0" fillId="2" borderId="0" xfId="0" applyFill="1" applyProtection="1">
      <alignment vertical="center"/>
      <protection hidden="1"/>
    </xf>
    <xf numFmtId="0" fontId="75"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80" fontId="75" fillId="0" borderId="0" xfId="15" applyNumberFormat="1" applyFont="1" applyAlignment="1" applyProtection="1">
      <alignment horizontal="left" vertical="center"/>
      <protection hidden="1"/>
    </xf>
    <xf numFmtId="0" fontId="61"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94" fillId="0" borderId="0" xfId="0" applyFont="1" applyAlignment="1" applyProtection="1">
      <alignment vertical="center" wrapText="1"/>
      <protection hidden="1"/>
    </xf>
    <xf numFmtId="0" fontId="53" fillId="2" borderId="0" xfId="0" applyFont="1" applyFill="1" applyAlignment="1" applyProtection="1">
      <alignment horizontal="left" vertical="center"/>
      <protection hidden="1"/>
    </xf>
    <xf numFmtId="0" fontId="53" fillId="2" borderId="0" xfId="0" applyFont="1" applyFill="1" applyProtection="1">
      <alignment vertical="center"/>
      <protection hidden="1"/>
    </xf>
    <xf numFmtId="0" fontId="61" fillId="0" borderId="0" xfId="15" applyFont="1" applyProtection="1">
      <protection hidden="1"/>
    </xf>
    <xf numFmtId="180" fontId="74" fillId="0" borderId="0" xfId="15" applyNumberFormat="1" applyFont="1" applyProtection="1">
      <protection hidden="1"/>
    </xf>
    <xf numFmtId="180" fontId="92" fillId="0" borderId="0" xfId="15" applyNumberFormat="1" applyFont="1" applyAlignment="1" applyProtection="1">
      <alignment horizontal="center" vertical="center"/>
      <protection hidden="1"/>
    </xf>
    <xf numFmtId="0" fontId="74" fillId="0" borderId="0" xfId="0" applyFont="1" applyAlignment="1" applyProtection="1">
      <alignment horizontal="right" vertical="center"/>
      <protection hidden="1"/>
    </xf>
    <xf numFmtId="49" fontId="74" fillId="0" borderId="0" xfId="0" applyNumberFormat="1" applyFont="1" applyAlignment="1" applyProtection="1">
      <alignment horizontal="center" vertical="center"/>
      <protection hidden="1"/>
    </xf>
    <xf numFmtId="180" fontId="74" fillId="0" borderId="0" xfId="15" applyNumberFormat="1" applyFont="1" applyAlignment="1" applyProtection="1">
      <alignment horizontal="center"/>
      <protection hidden="1"/>
    </xf>
    <xf numFmtId="0" fontId="74" fillId="0" borderId="0" xfId="15" applyFont="1" applyProtection="1">
      <protection hidden="1"/>
    </xf>
    <xf numFmtId="180" fontId="61" fillId="0" borderId="0" xfId="15" applyNumberFormat="1" applyFont="1" applyProtection="1">
      <protection hidden="1"/>
    </xf>
    <xf numFmtId="180" fontId="95" fillId="0" borderId="0" xfId="15" applyNumberFormat="1" applyFont="1" applyAlignment="1" applyProtection="1">
      <alignment vertical="center"/>
      <protection hidden="1"/>
    </xf>
    <xf numFmtId="180" fontId="97" fillId="0" borderId="0" xfId="15" applyNumberFormat="1" applyFont="1" applyAlignment="1" applyProtection="1">
      <alignment horizontal="center"/>
      <protection hidden="1"/>
    </xf>
    <xf numFmtId="180" fontId="68" fillId="0" borderId="0" xfId="15" applyNumberFormat="1" applyFont="1" applyAlignment="1" applyProtection="1">
      <alignment vertical="center"/>
      <protection hidden="1"/>
    </xf>
    <xf numFmtId="180" fontId="74" fillId="0" borderId="0" xfId="15" applyNumberFormat="1" applyFont="1" applyAlignment="1" applyProtection="1">
      <alignment vertical="center"/>
      <protection hidden="1"/>
    </xf>
    <xf numFmtId="180" fontId="98" fillId="0" borderId="0" xfId="15" applyNumberFormat="1" applyFont="1" applyAlignment="1" applyProtection="1">
      <alignment horizontal="center" vertical="center"/>
      <protection hidden="1"/>
    </xf>
    <xf numFmtId="183" fontId="75" fillId="0" borderId="0" xfId="15" applyNumberFormat="1" applyFont="1" applyAlignment="1" applyProtection="1">
      <alignment vertical="center"/>
      <protection hidden="1"/>
    </xf>
    <xf numFmtId="180" fontId="68" fillId="0" borderId="1" xfId="15" applyNumberFormat="1" applyFont="1" applyBorder="1" applyAlignment="1" applyProtection="1">
      <alignment horizontal="center"/>
      <protection hidden="1"/>
    </xf>
    <xf numFmtId="183" fontId="75" fillId="0" borderId="0" xfId="15" applyNumberFormat="1" applyFont="1" applyAlignment="1" applyProtection="1">
      <alignment horizontal="center" vertical="center"/>
      <protection hidden="1"/>
    </xf>
    <xf numFmtId="0" fontId="99" fillId="0" borderId="0" xfId="0" applyFont="1" applyAlignment="1" applyProtection="1">
      <alignment vertical="center" wrapText="1"/>
      <protection hidden="1"/>
    </xf>
    <xf numFmtId="180" fontId="68" fillId="0" borderId="0" xfId="15" applyNumberFormat="1" applyFont="1" applyAlignment="1" applyProtection="1">
      <alignment horizontal="left" vertical="center"/>
      <protection hidden="1"/>
    </xf>
    <xf numFmtId="180" fontId="100" fillId="0" borderId="0" xfId="15" applyNumberFormat="1" applyFont="1" applyAlignment="1" applyProtection="1">
      <alignment horizontal="center" vertical="center"/>
      <protection hidden="1"/>
    </xf>
    <xf numFmtId="0" fontId="99" fillId="0" borderId="0" xfId="0" applyFont="1" applyAlignment="1" applyProtection="1">
      <alignment horizontal="center" vertical="center" wrapText="1"/>
      <protection hidden="1"/>
    </xf>
    <xf numFmtId="180" fontId="97" fillId="0" borderId="0" xfId="15" applyNumberFormat="1" applyFont="1" applyProtection="1">
      <protection hidden="1"/>
    </xf>
    <xf numFmtId="180" fontId="68" fillId="0" borderId="0" xfId="15" applyNumberFormat="1" applyFont="1" applyAlignment="1" applyProtection="1">
      <alignment horizontal="left"/>
      <protection hidden="1"/>
    </xf>
    <xf numFmtId="180" fontId="102" fillId="0" borderId="0" xfId="15" applyNumberFormat="1" applyFont="1" applyAlignment="1" applyProtection="1">
      <alignment horizontal="center"/>
      <protection hidden="1"/>
    </xf>
    <xf numFmtId="180" fontId="67" fillId="0" borderId="0" xfId="15" applyNumberFormat="1" applyFont="1" applyAlignment="1" applyProtection="1">
      <alignment horizontal="center" vertical="center"/>
      <protection hidden="1"/>
    </xf>
    <xf numFmtId="180" fontId="61" fillId="0" borderId="0" xfId="0" applyNumberFormat="1" applyFont="1" applyProtection="1">
      <alignment vertical="center"/>
      <protection hidden="1"/>
    </xf>
    <xf numFmtId="180" fontId="68" fillId="0" borderId="0" xfId="15" applyNumberFormat="1" applyFont="1" applyProtection="1">
      <protection hidden="1"/>
    </xf>
    <xf numFmtId="180" fontId="75" fillId="0" borderId="0" xfId="15" applyNumberFormat="1" applyFont="1" applyAlignment="1" applyProtection="1">
      <alignment horizontal="left"/>
      <protection hidden="1"/>
    </xf>
    <xf numFmtId="180" fontId="75" fillId="0" borderId="0" xfId="15" applyNumberFormat="1" applyFont="1" applyProtection="1">
      <protection hidden="1"/>
    </xf>
    <xf numFmtId="180" fontId="61" fillId="0" borderId="1" xfId="15" applyNumberFormat="1" applyFont="1" applyBorder="1" applyProtection="1">
      <protection hidden="1"/>
    </xf>
    <xf numFmtId="180" fontId="83" fillId="0" borderId="1" xfId="15" applyNumberFormat="1" applyFont="1" applyBorder="1" applyAlignment="1" applyProtection="1">
      <alignment horizontal="right"/>
      <protection hidden="1"/>
    </xf>
    <xf numFmtId="180" fontId="68" fillId="0" borderId="0" xfId="15" applyNumberFormat="1" applyFont="1" applyAlignment="1" applyProtection="1">
      <alignment horizontal="left" indent="1"/>
      <protection hidden="1"/>
    </xf>
    <xf numFmtId="180" fontId="68" fillId="0" borderId="0" xfId="15" applyNumberFormat="1" applyFont="1" applyAlignment="1" applyProtection="1">
      <alignment horizontal="right"/>
      <protection hidden="1"/>
    </xf>
    <xf numFmtId="180" fontId="103" fillId="0" borderId="0" xfId="15" applyNumberFormat="1" applyFont="1" applyAlignment="1" applyProtection="1">
      <alignment horizontal="center"/>
      <protection hidden="1"/>
    </xf>
    <xf numFmtId="180" fontId="103" fillId="0" borderId="0" xfId="15" applyNumberFormat="1" applyFont="1" applyProtection="1">
      <protection hidden="1"/>
    </xf>
    <xf numFmtId="180" fontId="103" fillId="0" borderId="0" xfId="15" applyNumberFormat="1" applyFont="1" applyAlignment="1" applyProtection="1">
      <alignment vertical="center"/>
      <protection hidden="1"/>
    </xf>
    <xf numFmtId="180" fontId="103" fillId="0" borderId="0" xfId="15" applyNumberFormat="1" applyFont="1" applyAlignment="1" applyProtection="1">
      <alignment horizontal="left" vertical="center"/>
      <protection hidden="1"/>
    </xf>
    <xf numFmtId="180" fontId="61" fillId="0" borderId="0" xfId="15" applyNumberFormat="1" applyFont="1" applyAlignment="1" applyProtection="1">
      <alignment vertical="center"/>
      <protection hidden="1"/>
    </xf>
    <xf numFmtId="0" fontId="61" fillId="0" borderId="0" xfId="15" applyFont="1" applyAlignment="1" applyProtection="1">
      <alignment vertical="center"/>
      <protection hidden="1"/>
    </xf>
    <xf numFmtId="180" fontId="75" fillId="0" borderId="0" xfId="15" applyNumberFormat="1" applyFont="1" applyAlignment="1" applyProtection="1">
      <alignment vertical="center"/>
      <protection hidden="1"/>
    </xf>
    <xf numFmtId="180" fontId="75" fillId="0" borderId="0" xfId="15" applyNumberFormat="1" applyFont="1" applyAlignment="1" applyProtection="1">
      <alignment horizontal="center"/>
      <protection hidden="1"/>
    </xf>
    <xf numFmtId="180" fontId="68" fillId="0" borderId="0" xfId="15" applyNumberFormat="1" applyFont="1" applyAlignment="1" applyProtection="1">
      <alignment horizontal="right" vertical="center"/>
      <protection hidden="1"/>
    </xf>
    <xf numFmtId="0" fontId="68" fillId="0" borderId="0" xfId="15" applyFont="1" applyProtection="1">
      <protection hidden="1"/>
    </xf>
    <xf numFmtId="0" fontId="1" fillId="0" borderId="22" xfId="6" applyBorder="1">
      <alignment vertical="center"/>
    </xf>
    <xf numFmtId="0" fontId="54" fillId="0" borderId="0" xfId="0" applyFont="1" applyProtection="1">
      <alignment vertical="center"/>
      <protection hidden="1"/>
    </xf>
    <xf numFmtId="0" fontId="59" fillId="0" borderId="0" xfId="0" applyFont="1" applyAlignment="1" applyProtection="1">
      <alignment horizontal="center" vertical="top" wrapText="1"/>
      <protection hidden="1"/>
    </xf>
    <xf numFmtId="0" fontId="8" fillId="0" borderId="6" xfId="3" applyFont="1" applyBorder="1">
      <alignment vertical="center"/>
    </xf>
    <xf numFmtId="5" fontId="29" fillId="0" borderId="9" xfId="7" applyNumberFormat="1" applyFont="1" applyBorder="1" applyAlignment="1" applyProtection="1">
      <alignment horizontal="right" vertical="center"/>
      <protection hidden="1"/>
    </xf>
    <xf numFmtId="0" fontId="4" fillId="0" borderId="0" xfId="3" applyFont="1" applyAlignment="1">
      <alignment horizontal="center" vertical="center"/>
    </xf>
    <xf numFmtId="176" fontId="9" fillId="0" borderId="1" xfId="4" applyNumberFormat="1" applyFont="1" applyBorder="1" applyAlignment="1" applyProtection="1">
      <alignment horizontal="center" vertical="center"/>
      <protection locked="0"/>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3" fillId="0" borderId="6" xfId="4" applyFont="1" applyBorder="1" applyAlignment="1">
      <alignment horizontal="left" vertical="center"/>
    </xf>
    <xf numFmtId="0" fontId="9" fillId="3" borderId="11" xfId="3" applyFont="1" applyFill="1" applyBorder="1" applyAlignment="1">
      <alignment horizontal="left" vertical="center" wrapText="1"/>
    </xf>
    <xf numFmtId="0" fontId="9" fillId="3" borderId="12"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8" fillId="0" borderId="5" xfId="3" applyFont="1" applyBorder="1" applyAlignment="1">
      <alignment horizontal="left" vertical="center"/>
    </xf>
    <xf numFmtId="0" fontId="8" fillId="0" borderId="6" xfId="3" applyFont="1" applyBorder="1" applyAlignment="1">
      <alignment horizontal="left" vertical="center"/>
    </xf>
    <xf numFmtId="0" fontId="9" fillId="0" borderId="14" xfId="3" applyFont="1" applyBorder="1" applyAlignment="1">
      <alignment horizontal="center" vertical="center" shrinkToFit="1"/>
    </xf>
    <xf numFmtId="0" fontId="9" fillId="0" borderId="15"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8" xfId="3" applyFont="1" applyBorder="1" applyAlignment="1">
      <alignment horizontal="center" vertical="center" shrinkToFit="1"/>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9" fillId="4" borderId="5" xfId="3" applyFont="1" applyFill="1" applyBorder="1" applyAlignment="1">
      <alignment horizontal="center" vertical="center" wrapText="1"/>
    </xf>
    <xf numFmtId="0" fontId="9" fillId="4" borderId="6" xfId="3" applyFont="1" applyFill="1" applyBorder="1" applyAlignment="1">
      <alignment horizontal="center" vertical="center"/>
    </xf>
    <xf numFmtId="0" fontId="9" fillId="4" borderId="5" xfId="3" applyFont="1" applyFill="1" applyBorder="1" applyAlignment="1">
      <alignment horizontal="center" vertical="center"/>
    </xf>
    <xf numFmtId="0" fontId="8" fillId="0" borderId="26" xfId="5" applyFont="1" applyBorder="1" applyAlignment="1" applyProtection="1">
      <alignment horizontal="left" vertical="center"/>
      <protection locked="0"/>
    </xf>
    <xf numFmtId="0" fontId="8" fillId="0" borderId="27" xfId="5" applyFont="1" applyBorder="1" applyAlignment="1" applyProtection="1">
      <alignment horizontal="left" vertical="center"/>
      <protection locked="0"/>
    </xf>
    <xf numFmtId="0" fontId="8" fillId="0" borderId="28"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8" fillId="0" borderId="20" xfId="5" applyFont="1" applyBorder="1" applyAlignment="1" applyProtection="1">
      <alignment horizontal="left" vertical="center"/>
      <protection locked="0"/>
    </xf>
    <xf numFmtId="0" fontId="8" fillId="0" borderId="21" xfId="5" applyFont="1" applyBorder="1" applyAlignment="1" applyProtection="1">
      <alignment horizontal="left" vertical="center"/>
      <protection locked="0"/>
    </xf>
    <xf numFmtId="0" fontId="8" fillId="0" borderId="30" xfId="5" applyFont="1" applyBorder="1" applyAlignment="1" applyProtection="1">
      <alignment horizontal="left" vertical="center"/>
      <protection locked="0"/>
    </xf>
    <xf numFmtId="0" fontId="8" fillId="0" borderId="8" xfId="3" applyFont="1" applyBorder="1" applyAlignment="1">
      <alignment horizontal="left" vertical="center"/>
    </xf>
    <xf numFmtId="0" fontId="8" fillId="0" borderId="9" xfId="3" applyFont="1" applyBorder="1" applyAlignment="1">
      <alignment horizontal="left" vertical="center"/>
    </xf>
    <xf numFmtId="0" fontId="9" fillId="3" borderId="11" xfId="3" applyFont="1" applyFill="1" applyBorder="1" applyAlignment="1">
      <alignment horizontal="left" vertical="center"/>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9" fillId="4" borderId="2" xfId="3" applyFont="1" applyFill="1" applyBorder="1" applyAlignment="1">
      <alignment horizontal="center" vertical="center"/>
    </xf>
    <xf numFmtId="0" fontId="9" fillId="4" borderId="3" xfId="3" applyFont="1" applyFill="1" applyBorder="1" applyAlignment="1">
      <alignment horizontal="center" vertical="center"/>
    </xf>
    <xf numFmtId="0" fontId="8" fillId="0" borderId="24" xfId="5" applyFont="1" applyBorder="1" applyAlignment="1" applyProtection="1">
      <alignment horizontal="center" vertical="center"/>
      <protection locked="0"/>
    </xf>
    <xf numFmtId="0" fontId="8" fillId="0" borderId="25" xfId="5" applyFont="1" applyBorder="1" applyAlignment="1" applyProtection="1">
      <alignment horizontal="center" vertical="center"/>
      <protection locked="0"/>
    </xf>
    <xf numFmtId="0" fontId="8" fillId="0" borderId="26" xfId="5" applyFont="1" applyBorder="1" applyProtection="1">
      <alignment vertical="center"/>
      <protection locked="0"/>
    </xf>
    <xf numFmtId="0" fontId="8" fillId="0" borderId="27" xfId="5" applyFont="1" applyBorder="1" applyProtection="1">
      <alignment vertical="center"/>
      <protection locked="0"/>
    </xf>
    <xf numFmtId="0" fontId="8" fillId="0" borderId="28" xfId="5" applyFont="1" applyBorder="1" applyProtection="1">
      <alignment vertical="center"/>
      <protection locked="0"/>
    </xf>
    <xf numFmtId="0" fontId="8" fillId="0" borderId="0" xfId="3" applyFont="1" applyAlignment="1">
      <alignment horizontal="center" vertical="center"/>
    </xf>
    <xf numFmtId="0" fontId="9" fillId="0" borderId="0" xfId="3" applyFont="1" applyAlignment="1">
      <alignment horizontal="left" vertical="center"/>
    </xf>
    <xf numFmtId="0" fontId="12" fillId="0" borderId="19" xfId="3" applyFont="1" applyBorder="1" applyAlignment="1">
      <alignment horizontal="left" vertical="center" shrinkToFit="1"/>
    </xf>
    <xf numFmtId="0" fontId="12" fillId="0" borderId="20" xfId="3" applyFont="1" applyBorder="1" applyAlignment="1">
      <alignment horizontal="left" vertical="center" shrinkToFit="1"/>
    </xf>
    <xf numFmtId="0" fontId="12" fillId="0" borderId="21" xfId="3" applyFont="1" applyBorder="1" applyAlignment="1">
      <alignment horizontal="left" vertical="center" shrinkToFit="1"/>
    </xf>
    <xf numFmtId="0" fontId="9" fillId="0" borderId="14" xfId="3" applyFont="1" applyBorder="1" applyAlignment="1">
      <alignment horizontal="center" vertical="center" wrapText="1"/>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22" xfId="3" applyFont="1" applyBorder="1" applyAlignment="1">
      <alignment horizontal="center" vertical="center"/>
    </xf>
    <xf numFmtId="0" fontId="9" fillId="0" borderId="0" xfId="3" applyFont="1" applyAlignment="1">
      <alignment horizontal="center" vertical="center"/>
    </xf>
    <xf numFmtId="0" fontId="9" fillId="0" borderId="23" xfId="3" applyFont="1" applyBorder="1" applyAlignment="1">
      <alignment horizontal="center" vertical="center"/>
    </xf>
    <xf numFmtId="0" fontId="9" fillId="0" borderId="17" xfId="3" applyFont="1" applyBorder="1" applyAlignment="1">
      <alignment horizontal="center" vertical="center"/>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0" fontId="12" fillId="0" borderId="21" xfId="3" applyFont="1" applyBorder="1" applyAlignment="1">
      <alignment horizontal="left" vertical="center"/>
    </xf>
    <xf numFmtId="0" fontId="22" fillId="0" borderId="0" xfId="0" applyFont="1" applyAlignment="1">
      <alignment horizontal="left" vertical="center" wrapText="1"/>
    </xf>
    <xf numFmtId="0" fontId="25" fillId="0" borderId="0" xfId="0" applyFont="1" applyAlignment="1">
      <alignment horizontal="left" vertical="center" wrapText="1"/>
    </xf>
    <xf numFmtId="0" fontId="9" fillId="4" borderId="19" xfId="3" applyFont="1" applyFill="1" applyBorder="1" applyAlignment="1">
      <alignment horizontal="center" vertical="center" shrinkToFit="1"/>
    </xf>
    <xf numFmtId="0" fontId="9" fillId="4" borderId="21" xfId="3" applyFont="1" applyFill="1" applyBorder="1" applyAlignment="1">
      <alignment horizontal="center" vertical="center" shrinkToFit="1"/>
    </xf>
    <xf numFmtId="0" fontId="14" fillId="0" borderId="29" xfId="2" applyBorder="1" applyAlignment="1" applyProtection="1">
      <alignment horizontal="left" vertical="center"/>
      <protection locked="0"/>
    </xf>
    <xf numFmtId="0" fontId="8" fillId="0" borderId="6" xfId="5" applyFont="1" applyBorder="1" applyAlignment="1" applyProtection="1">
      <alignment horizontal="center" vertical="center"/>
      <protection locked="0"/>
    </xf>
    <xf numFmtId="0" fontId="8" fillId="0" borderId="6" xfId="5" applyFont="1" applyBorder="1" applyAlignment="1" applyProtection="1">
      <alignment horizontal="left" vertical="center"/>
      <protection locked="0"/>
    </xf>
    <xf numFmtId="0" fontId="9" fillId="4" borderId="29" xfId="3" applyFont="1" applyFill="1" applyBorder="1" applyAlignment="1">
      <alignment horizontal="center" vertical="center"/>
    </xf>
    <xf numFmtId="0" fontId="9" fillId="4" borderId="21" xfId="3" applyFont="1" applyFill="1" applyBorder="1" applyAlignment="1">
      <alignment horizontal="center" vertical="center"/>
    </xf>
    <xf numFmtId="0" fontId="8" fillId="0" borderId="29" xfId="5" applyFont="1" applyBorder="1" applyAlignment="1" applyProtection="1">
      <alignment horizontal="center" vertical="center"/>
      <protection locked="0"/>
    </xf>
    <xf numFmtId="0" fontId="8" fillId="0" borderId="20" xfId="5" applyFont="1" applyBorder="1" applyAlignment="1" applyProtection="1">
      <alignment horizontal="center" vertical="center"/>
      <protection locked="0"/>
    </xf>
    <xf numFmtId="0" fontId="8" fillId="0" borderId="21" xfId="5" applyFont="1" applyBorder="1" applyAlignment="1" applyProtection="1">
      <alignment horizontal="center" vertical="center"/>
      <protection locked="0"/>
    </xf>
    <xf numFmtId="0" fontId="9" fillId="0" borderId="0" xfId="4" applyFont="1" applyAlignment="1">
      <alignment horizontal="left" vertical="center"/>
    </xf>
    <xf numFmtId="0" fontId="19" fillId="0" borderId="0" xfId="4" applyFont="1" applyAlignment="1">
      <alignment horizontal="left" vertical="center" shrinkToFit="1"/>
    </xf>
    <xf numFmtId="0" fontId="37" fillId="0" borderId="5" xfId="6" applyFont="1" applyBorder="1" applyAlignment="1" applyProtection="1">
      <alignment horizontal="left" vertical="center"/>
      <protection hidden="1"/>
    </xf>
    <xf numFmtId="0" fontId="37" fillId="0" borderId="6" xfId="6" applyFont="1" applyBorder="1" applyAlignment="1" applyProtection="1">
      <alignment horizontal="left" vertical="center"/>
      <protection hidden="1"/>
    </xf>
    <xf numFmtId="0" fontId="29" fillId="0" borderId="6" xfId="6" applyFont="1" applyBorder="1" applyAlignment="1" applyProtection="1">
      <alignment horizontal="center" vertical="center"/>
      <protection hidden="1"/>
    </xf>
    <xf numFmtId="0" fontId="29" fillId="0" borderId="7" xfId="6" applyFont="1" applyBorder="1" applyAlignment="1" applyProtection="1">
      <alignment horizontal="center" vertical="center"/>
      <protection hidden="1"/>
    </xf>
    <xf numFmtId="0" fontId="26" fillId="0" borderId="0" xfId="6" applyFont="1" applyAlignment="1" applyProtection="1">
      <alignment horizontal="center" vertical="center"/>
      <protection hidden="1"/>
    </xf>
    <xf numFmtId="0" fontId="31" fillId="2" borderId="0" xfId="6" applyFont="1" applyFill="1" applyAlignment="1" applyProtection="1">
      <alignment horizontal="center" vertical="center"/>
      <protection hidden="1"/>
    </xf>
    <xf numFmtId="0" fontId="31" fillId="2" borderId="31" xfId="6" applyFont="1" applyFill="1" applyBorder="1" applyAlignment="1" applyProtection="1">
      <alignment horizontal="center" vertical="center"/>
      <protection hidden="1"/>
    </xf>
    <xf numFmtId="176" fontId="30" fillId="0" borderId="1" xfId="7" applyNumberFormat="1" applyFont="1" applyBorder="1" applyAlignment="1" applyProtection="1">
      <alignment horizontal="center" vertical="center"/>
      <protection hidden="1"/>
    </xf>
    <xf numFmtId="0" fontId="33" fillId="6" borderId="2" xfId="6" applyFont="1" applyFill="1" applyBorder="1" applyAlignment="1" applyProtection="1">
      <alignment horizontal="left" vertical="center"/>
      <protection hidden="1"/>
    </xf>
    <xf numFmtId="0" fontId="33" fillId="6" borderId="3" xfId="6" applyFont="1" applyFill="1" applyBorder="1" applyAlignment="1" applyProtection="1">
      <alignment horizontal="left" vertical="center"/>
      <protection hidden="1"/>
    </xf>
    <xf numFmtId="0" fontId="30" fillId="6" borderId="3" xfId="6" applyFont="1" applyFill="1" applyBorder="1" applyAlignment="1" applyProtection="1">
      <alignment horizontal="center" vertical="center"/>
      <protection hidden="1"/>
    </xf>
    <xf numFmtId="0" fontId="30" fillId="6" borderId="4" xfId="6" applyFont="1" applyFill="1" applyBorder="1" applyAlignment="1" applyProtection="1">
      <alignment horizontal="center" vertical="center"/>
      <protection hidden="1"/>
    </xf>
    <xf numFmtId="0" fontId="12" fillId="0" borderId="5" xfId="7" applyFont="1" applyBorder="1" applyAlignment="1" applyProtection="1">
      <alignment horizontal="left" vertical="center"/>
      <protection hidden="1"/>
    </xf>
    <xf numFmtId="0" fontId="12" fillId="0" borderId="6" xfId="7" applyFont="1" applyBorder="1" applyAlignment="1" applyProtection="1">
      <alignment horizontal="left" vertical="center"/>
      <protection hidden="1"/>
    </xf>
    <xf numFmtId="0" fontId="29" fillId="0" borderId="19" xfId="6" applyFont="1" applyBorder="1" applyAlignment="1" applyProtection="1">
      <alignment horizontal="left" vertical="center"/>
      <protection hidden="1"/>
    </xf>
    <xf numFmtId="0" fontId="29" fillId="0" borderId="20" xfId="6" applyFont="1" applyBorder="1" applyAlignment="1" applyProtection="1">
      <alignment horizontal="left" vertical="center"/>
      <protection hidden="1"/>
    </xf>
    <xf numFmtId="0" fontId="29" fillId="0" borderId="21" xfId="6" applyFont="1" applyBorder="1" applyAlignment="1" applyProtection="1">
      <alignment horizontal="left" vertical="center"/>
      <protection hidden="1"/>
    </xf>
    <xf numFmtId="0" fontId="29" fillId="0" borderId="5" xfId="6" applyFont="1" applyBorder="1" applyAlignment="1" applyProtection="1">
      <alignment horizontal="left" vertical="center"/>
      <protection hidden="1"/>
    </xf>
    <xf numFmtId="0" fontId="29" fillId="0" borderId="6" xfId="6" applyFont="1" applyBorder="1" applyAlignment="1" applyProtection="1">
      <alignment horizontal="left" vertical="center"/>
      <protection hidden="1"/>
    </xf>
    <xf numFmtId="0" fontId="29" fillId="0" borderId="8" xfId="6" applyFont="1" applyBorder="1" applyAlignment="1" applyProtection="1">
      <alignment horizontal="left" vertical="center"/>
      <protection hidden="1"/>
    </xf>
    <xf numFmtId="0" fontId="29" fillId="0" borderId="9" xfId="6" applyFont="1" applyBorder="1" applyAlignment="1" applyProtection="1">
      <alignment horizontal="left" vertical="center"/>
      <protection hidden="1"/>
    </xf>
    <xf numFmtId="0" fontId="29" fillId="0" borderId="9" xfId="6" applyFont="1" applyBorder="1" applyAlignment="1" applyProtection="1">
      <alignment horizontal="center" vertical="center"/>
      <protection hidden="1"/>
    </xf>
    <xf numFmtId="0" fontId="29" fillId="0" borderId="10" xfId="6" applyFont="1" applyBorder="1" applyAlignment="1" applyProtection="1">
      <alignment horizontal="center" vertical="center"/>
      <protection hidden="1"/>
    </xf>
    <xf numFmtId="0" fontId="33" fillId="6" borderId="11" xfId="7" applyFont="1" applyFill="1" applyBorder="1" applyAlignment="1" applyProtection="1">
      <alignment horizontal="left" vertical="center" wrapText="1"/>
      <protection hidden="1"/>
    </xf>
    <xf numFmtId="0" fontId="33" fillId="6" borderId="12" xfId="7" applyFont="1" applyFill="1" applyBorder="1" applyAlignment="1" applyProtection="1">
      <alignment horizontal="left" vertical="center" wrapText="1"/>
      <protection hidden="1"/>
    </xf>
    <xf numFmtId="0" fontId="37" fillId="0" borderId="5" xfId="7" applyFont="1" applyBorder="1" applyAlignment="1" applyProtection="1">
      <alignment horizontal="left" vertical="center"/>
      <protection hidden="1"/>
    </xf>
    <xf numFmtId="0" fontId="37" fillId="0" borderId="6" xfId="7" applyFont="1" applyBorder="1" applyAlignment="1" applyProtection="1">
      <alignment horizontal="left" vertical="center"/>
      <protection hidden="1"/>
    </xf>
    <xf numFmtId="0" fontId="39" fillId="0" borderId="14" xfId="6" applyFont="1" applyBorder="1" applyAlignment="1" applyProtection="1">
      <alignment horizontal="left" vertical="center" wrapText="1"/>
      <protection hidden="1"/>
    </xf>
    <xf numFmtId="0" fontId="39" fillId="0" borderId="15" xfId="6" applyFont="1" applyBorder="1" applyAlignment="1" applyProtection="1">
      <alignment horizontal="left" vertical="center" wrapText="1"/>
      <protection hidden="1"/>
    </xf>
    <xf numFmtId="0" fontId="39" fillId="0" borderId="16" xfId="6" applyFont="1" applyBorder="1" applyAlignment="1" applyProtection="1">
      <alignment horizontal="left" vertical="center" wrapText="1"/>
      <protection hidden="1"/>
    </xf>
    <xf numFmtId="0" fontId="39" fillId="0" borderId="17" xfId="6" applyFont="1" applyBorder="1" applyAlignment="1" applyProtection="1">
      <alignment horizontal="left" vertical="center" wrapText="1"/>
      <protection hidden="1"/>
    </xf>
    <xf numFmtId="0" fontId="39" fillId="0" borderId="1" xfId="6" applyFont="1" applyBorder="1" applyAlignment="1" applyProtection="1">
      <alignment horizontal="left" vertical="center" wrapText="1"/>
      <protection hidden="1"/>
    </xf>
    <xf numFmtId="0" fontId="39" fillId="0" borderId="18" xfId="6" applyFont="1" applyBorder="1" applyAlignment="1" applyProtection="1">
      <alignment horizontal="left" vertical="center" wrapText="1"/>
      <protection hidden="1"/>
    </xf>
    <xf numFmtId="177" fontId="30" fillId="7" borderId="33" xfId="6" applyNumberFormat="1" applyFont="1" applyFill="1" applyBorder="1" applyAlignment="1" applyProtection="1">
      <alignment horizontal="center" vertical="center"/>
      <protection hidden="1"/>
    </xf>
    <xf numFmtId="177" fontId="30" fillId="7" borderId="35" xfId="6" applyNumberFormat="1" applyFont="1" applyFill="1" applyBorder="1" applyAlignment="1" applyProtection="1">
      <alignment horizontal="center" vertical="center"/>
      <protection hidden="1"/>
    </xf>
    <xf numFmtId="177" fontId="30" fillId="8" borderId="33" xfId="6" applyNumberFormat="1" applyFont="1" applyFill="1" applyBorder="1" applyAlignment="1" applyProtection="1">
      <alignment horizontal="center" vertical="center"/>
      <protection hidden="1"/>
    </xf>
    <xf numFmtId="177" fontId="30" fillId="8" borderId="35" xfId="6" applyNumberFormat="1" applyFont="1" applyFill="1" applyBorder="1" applyAlignment="1" applyProtection="1">
      <alignment horizontal="center" vertical="center"/>
      <protection hidden="1"/>
    </xf>
    <xf numFmtId="0" fontId="37" fillId="0" borderId="8" xfId="7" applyFont="1" applyBorder="1" applyAlignment="1" applyProtection="1">
      <alignment horizontal="left" vertical="center"/>
      <protection hidden="1"/>
    </xf>
    <xf numFmtId="0" fontId="37" fillId="0" borderId="9" xfId="7" applyFont="1" applyBorder="1" applyAlignment="1" applyProtection="1">
      <alignment horizontal="left" vertical="center"/>
      <protection hidden="1"/>
    </xf>
    <xf numFmtId="0" fontId="29" fillId="0" borderId="0" xfId="6" applyFont="1" applyAlignment="1" applyProtection="1">
      <alignment horizontal="left" vertical="center"/>
      <protection hidden="1"/>
    </xf>
    <xf numFmtId="0" fontId="33" fillId="6" borderId="11" xfId="7" applyFont="1" applyFill="1" applyBorder="1" applyAlignment="1" applyProtection="1">
      <alignment horizontal="left" vertical="center"/>
      <protection hidden="1"/>
    </xf>
    <xf numFmtId="0" fontId="33" fillId="6" borderId="12" xfId="7" applyFont="1" applyFill="1" applyBorder="1" applyAlignment="1" applyProtection="1">
      <alignment horizontal="left" vertical="center"/>
      <protection hidden="1"/>
    </xf>
    <xf numFmtId="0" fontId="40" fillId="0" borderId="5" xfId="7" applyFont="1" applyBorder="1" applyAlignment="1" applyProtection="1">
      <alignment horizontal="left" vertical="center" shrinkToFit="1"/>
      <protection hidden="1"/>
    </xf>
    <xf numFmtId="0" fontId="40" fillId="0" borderId="6" xfId="7" applyFont="1" applyBorder="1" applyAlignment="1" applyProtection="1">
      <alignment horizontal="left" vertical="center" shrinkToFit="1"/>
      <protection hidden="1"/>
    </xf>
    <xf numFmtId="0" fontId="41" fillId="0" borderId="14" xfId="6" applyFont="1" applyBorder="1" applyAlignment="1" applyProtection="1">
      <alignment horizontal="left" vertical="center" wrapText="1"/>
      <protection hidden="1"/>
    </xf>
    <xf numFmtId="0" fontId="41" fillId="0" borderId="15" xfId="6" applyFont="1" applyBorder="1" applyAlignment="1" applyProtection="1">
      <alignment horizontal="left" vertical="center" wrapText="1"/>
      <protection hidden="1"/>
    </xf>
    <xf numFmtId="0" fontId="41" fillId="0" borderId="16" xfId="6" applyFont="1" applyBorder="1" applyAlignment="1" applyProtection="1">
      <alignment horizontal="left" vertical="center" wrapText="1"/>
      <protection hidden="1"/>
    </xf>
    <xf numFmtId="0" fontId="41" fillId="0" borderId="22" xfId="6" applyFont="1" applyBorder="1" applyAlignment="1" applyProtection="1">
      <alignment horizontal="left" vertical="center" wrapText="1"/>
      <protection hidden="1"/>
    </xf>
    <xf numFmtId="0" fontId="41" fillId="0" borderId="0" xfId="6" applyFont="1" applyAlignment="1" applyProtection="1">
      <alignment horizontal="left" vertical="center" wrapText="1"/>
      <protection hidden="1"/>
    </xf>
    <xf numFmtId="0" fontId="41" fillId="0" borderId="23" xfId="6" applyFont="1" applyBorder="1" applyAlignment="1" applyProtection="1">
      <alignment horizontal="left" vertical="center" wrapText="1"/>
      <protection hidden="1"/>
    </xf>
    <xf numFmtId="0" fontId="40" fillId="0" borderId="5" xfId="7" applyFont="1" applyBorder="1" applyAlignment="1" applyProtection="1">
      <alignment horizontal="left" vertical="center"/>
      <protection hidden="1"/>
    </xf>
    <xf numFmtId="0" fontId="40" fillId="0" borderId="6" xfId="7" applyFont="1" applyBorder="1" applyAlignment="1" applyProtection="1">
      <alignment horizontal="left" vertical="center"/>
      <protection hidden="1"/>
    </xf>
    <xf numFmtId="0" fontId="40" fillId="0" borderId="36" xfId="7" applyFont="1" applyBorder="1" applyAlignment="1" applyProtection="1">
      <alignment horizontal="left" vertical="center"/>
      <protection hidden="1"/>
    </xf>
    <xf numFmtId="0" fontId="40" fillId="0" borderId="33" xfId="7" applyFont="1" applyBorder="1" applyAlignment="1" applyProtection="1">
      <alignment horizontal="left" vertical="center"/>
      <protection hidden="1"/>
    </xf>
    <xf numFmtId="0" fontId="30" fillId="10" borderId="37" xfId="10" applyFont="1" applyFill="1" applyBorder="1" applyAlignment="1" applyProtection="1">
      <alignment horizontal="right" vertical="center"/>
      <protection hidden="1"/>
    </xf>
    <xf numFmtId="0" fontId="30" fillId="10" borderId="38" xfId="10" applyFont="1" applyFill="1" applyBorder="1" applyAlignment="1" applyProtection="1">
      <alignment horizontal="right" vertical="center"/>
      <protection hidden="1"/>
    </xf>
    <xf numFmtId="0" fontId="30" fillId="10" borderId="39" xfId="10" applyFont="1" applyFill="1" applyBorder="1" applyAlignment="1" applyProtection="1">
      <alignment horizontal="right" vertical="center"/>
      <protection hidden="1"/>
    </xf>
    <xf numFmtId="0" fontId="46" fillId="10" borderId="42" xfId="10" applyFont="1" applyFill="1" applyBorder="1" applyAlignment="1" applyProtection="1">
      <alignment horizontal="center" vertical="center" wrapText="1"/>
      <protection hidden="1"/>
    </xf>
    <xf numFmtId="0" fontId="30" fillId="10" borderId="42" xfId="10" applyFont="1" applyFill="1" applyBorder="1" applyAlignment="1" applyProtection="1">
      <alignment horizontal="center" vertical="center"/>
      <protection hidden="1"/>
    </xf>
    <xf numFmtId="0" fontId="30" fillId="10" borderId="43" xfId="10" applyFont="1" applyFill="1" applyBorder="1" applyAlignment="1" applyProtection="1">
      <alignment horizontal="center" vertical="center"/>
      <protection hidden="1"/>
    </xf>
    <xf numFmtId="0" fontId="30" fillId="0" borderId="0" xfId="10" applyFont="1" applyAlignment="1" applyProtection="1">
      <alignment horizontal="right" vertical="center"/>
      <protection hidden="1"/>
    </xf>
    <xf numFmtId="0" fontId="30" fillId="0" borderId="0" xfId="10" applyFont="1" applyAlignment="1" applyProtection="1">
      <alignment horizontal="center" vertical="center" wrapText="1"/>
      <protection hidden="1"/>
    </xf>
    <xf numFmtId="0" fontId="30" fillId="0" borderId="0" xfId="10" applyFont="1" applyAlignment="1" applyProtection="1">
      <alignment horizontal="center" vertical="center"/>
      <protection hidden="1"/>
    </xf>
    <xf numFmtId="0" fontId="29" fillId="0" borderId="0" xfId="6" applyFont="1" applyAlignment="1" applyProtection="1">
      <alignment horizontal="center" vertical="center"/>
      <protection hidden="1"/>
    </xf>
    <xf numFmtId="0" fontId="3" fillId="0" borderId="14" xfId="9" applyBorder="1" applyAlignment="1" applyProtection="1">
      <alignment horizontal="center" vertical="center"/>
      <protection hidden="1"/>
    </xf>
    <xf numFmtId="0" fontId="3" fillId="0" borderId="15" xfId="9" applyBorder="1" applyAlignment="1" applyProtection="1">
      <alignment horizontal="center" vertical="center"/>
      <protection hidden="1"/>
    </xf>
    <xf numFmtId="0" fontId="3" fillId="0" borderId="50" xfId="9" applyBorder="1" applyAlignment="1" applyProtection="1">
      <alignment horizontal="center" vertical="center"/>
      <protection hidden="1"/>
    </xf>
    <xf numFmtId="0" fontId="3" fillId="0" borderId="26" xfId="9" applyBorder="1" applyAlignment="1" applyProtection="1">
      <alignment horizontal="center" vertical="center"/>
      <protection hidden="1"/>
    </xf>
    <xf numFmtId="0" fontId="3" fillId="0" borderId="27" xfId="9" applyBorder="1" applyAlignment="1" applyProtection="1">
      <alignment horizontal="center" vertical="center"/>
      <protection hidden="1"/>
    </xf>
    <xf numFmtId="0" fontId="3" fillId="0" borderId="51" xfId="9" applyBorder="1" applyAlignment="1" applyProtection="1">
      <alignment horizontal="center" vertical="center"/>
      <protection hidden="1"/>
    </xf>
    <xf numFmtId="0" fontId="30" fillId="11" borderId="6" xfId="11" applyFont="1" applyFill="1" applyBorder="1" applyAlignment="1" applyProtection="1">
      <alignment horizontal="center" vertical="center" wrapText="1"/>
      <protection hidden="1"/>
    </xf>
    <xf numFmtId="0" fontId="30" fillId="11" borderId="6" xfId="11" applyFont="1" applyFill="1" applyBorder="1" applyAlignment="1" applyProtection="1">
      <alignment horizontal="center" vertical="center"/>
      <protection hidden="1"/>
    </xf>
    <xf numFmtId="0" fontId="29" fillId="4"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4" fillId="6" borderId="14" xfId="6" applyFont="1" applyFill="1" applyBorder="1" applyAlignment="1" applyProtection="1">
      <alignment horizontal="center" vertical="center" wrapText="1"/>
      <protection hidden="1"/>
    </xf>
    <xf numFmtId="0" fontId="34" fillId="6" borderId="50" xfId="6" applyFont="1" applyFill="1" applyBorder="1" applyAlignment="1" applyProtection="1">
      <alignment horizontal="center" vertical="center" wrapText="1"/>
      <protection hidden="1"/>
    </xf>
    <xf numFmtId="0" fontId="34" fillId="6" borderId="26" xfId="6" applyFont="1" applyFill="1" applyBorder="1" applyAlignment="1" applyProtection="1">
      <alignment horizontal="center" vertical="center" wrapText="1"/>
      <protection hidden="1"/>
    </xf>
    <xf numFmtId="0" fontId="34" fillId="6" borderId="51" xfId="6" applyFont="1" applyFill="1" applyBorder="1" applyAlignment="1" applyProtection="1">
      <alignment horizontal="center" vertical="center" wrapText="1"/>
      <protection hidden="1"/>
    </xf>
    <xf numFmtId="0" fontId="33" fillId="0" borderId="15" xfId="6" applyFont="1" applyBorder="1" applyAlignment="1" applyProtection="1">
      <alignment horizontal="center" vertical="center"/>
      <protection hidden="1"/>
    </xf>
    <xf numFmtId="0" fontId="30" fillId="11" borderId="6" xfId="11" applyFont="1" applyFill="1" applyBorder="1" applyAlignment="1" applyProtection="1">
      <alignment horizontal="center" vertical="center" shrinkToFit="1"/>
      <protection hidden="1"/>
    </xf>
    <xf numFmtId="0" fontId="42" fillId="0" borderId="27" xfId="6" applyFont="1" applyBorder="1" applyAlignment="1" applyProtection="1">
      <alignment horizontal="center" vertical="center"/>
      <protection hidden="1"/>
    </xf>
    <xf numFmtId="0" fontId="43" fillId="0" borderId="6" xfId="6" applyFont="1" applyBorder="1" applyAlignment="1" applyProtection="1">
      <alignment horizontal="center" vertical="center" shrinkToFit="1"/>
      <protection hidden="1"/>
    </xf>
    <xf numFmtId="0" fontId="65" fillId="5" borderId="54" xfId="6" applyFont="1" applyFill="1" applyBorder="1" applyAlignment="1" applyProtection="1">
      <alignment horizontal="center" vertical="center"/>
      <protection hidden="1"/>
    </xf>
    <xf numFmtId="0" fontId="65" fillId="5" borderId="55" xfId="6" applyFont="1" applyFill="1" applyBorder="1" applyAlignment="1" applyProtection="1">
      <alignment horizontal="center" vertical="center"/>
      <protection hidden="1"/>
    </xf>
    <xf numFmtId="0" fontId="65" fillId="5" borderId="57" xfId="6" applyFont="1" applyFill="1" applyBorder="1" applyAlignment="1" applyProtection="1">
      <alignment horizontal="center" vertical="center"/>
      <protection hidden="1"/>
    </xf>
    <xf numFmtId="0" fontId="65" fillId="5" borderId="58" xfId="6" applyFont="1" applyFill="1" applyBorder="1" applyAlignment="1" applyProtection="1">
      <alignment horizontal="center" vertical="center"/>
      <protection hidden="1"/>
    </xf>
    <xf numFmtId="0" fontId="65" fillId="5" borderId="59" xfId="6" applyFont="1" applyFill="1" applyBorder="1" applyAlignment="1" applyProtection="1">
      <alignment horizontal="center" vertical="center"/>
      <protection hidden="1"/>
    </xf>
    <xf numFmtId="180" fontId="31" fillId="11" borderId="6" xfId="6" applyNumberFormat="1" applyFont="1" applyFill="1" applyBorder="1" applyAlignment="1" applyProtection="1">
      <alignment horizontal="center" vertical="center" wrapText="1"/>
      <protection hidden="1"/>
    </xf>
    <xf numFmtId="180" fontId="39" fillId="0" borderId="6" xfId="6" applyNumberFormat="1" applyFont="1" applyBorder="1" applyAlignment="1" applyProtection="1">
      <alignment horizontal="left" vertical="center" wrapText="1"/>
      <protection hidden="1"/>
    </xf>
    <xf numFmtId="0" fontId="47" fillId="0" borderId="6" xfId="6" applyFont="1" applyBorder="1" applyAlignment="1" applyProtection="1">
      <alignment horizontal="center" vertical="center" shrinkToFit="1"/>
      <protection hidden="1"/>
    </xf>
    <xf numFmtId="0" fontId="49" fillId="0" borderId="0" xfId="6" applyFont="1" applyAlignment="1" applyProtection="1">
      <alignment horizontal="center" vertical="center"/>
      <protection hidden="1"/>
    </xf>
    <xf numFmtId="0" fontId="54" fillId="0" borderId="29"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0" fillId="11" borderId="6" xfId="6" applyFont="1" applyFill="1" applyBorder="1" applyAlignment="1" applyProtection="1">
      <alignment horizontal="center" vertical="center"/>
      <protection hidden="1"/>
    </xf>
    <xf numFmtId="0" fontId="29" fillId="2" borderId="0" xfId="6" applyFont="1" applyFill="1" applyAlignment="1" applyProtection="1">
      <alignment horizontal="left" vertical="center"/>
      <protection hidden="1"/>
    </xf>
    <xf numFmtId="0" fontId="38" fillId="11" borderId="54" xfId="6" applyFont="1" applyFill="1" applyBorder="1" applyAlignment="1" applyProtection="1">
      <alignment horizontal="center" vertical="center"/>
      <protection hidden="1"/>
    </xf>
    <xf numFmtId="0" fontId="38" fillId="11" borderId="55" xfId="6" applyFont="1" applyFill="1" applyBorder="1" applyAlignment="1" applyProtection="1">
      <alignment horizontal="center" vertical="center"/>
      <protection hidden="1"/>
    </xf>
    <xf numFmtId="0" fontId="38" fillId="11" borderId="64" xfId="6" applyFont="1" applyFill="1" applyBorder="1" applyAlignment="1" applyProtection="1">
      <alignment horizontal="center" vertical="center"/>
      <protection hidden="1"/>
    </xf>
    <xf numFmtId="0" fontId="38" fillId="11" borderId="65" xfId="6" applyFont="1" applyFill="1" applyBorder="1" applyAlignment="1" applyProtection="1">
      <alignment horizontal="center" vertical="center"/>
      <protection hidden="1"/>
    </xf>
    <xf numFmtId="0" fontId="38" fillId="0" borderId="61" xfId="6" applyFont="1" applyBorder="1" applyAlignment="1" applyProtection="1">
      <alignment horizontal="left" vertical="center" shrinkToFit="1"/>
      <protection hidden="1"/>
    </xf>
    <xf numFmtId="0" fontId="38" fillId="0" borderId="62" xfId="6" applyFont="1" applyBorder="1" applyAlignment="1" applyProtection="1">
      <alignment horizontal="left" vertical="center" shrinkToFit="1"/>
      <protection hidden="1"/>
    </xf>
    <xf numFmtId="0" fontId="38" fillId="0" borderId="63" xfId="6" applyFont="1" applyBorder="1" applyAlignment="1" applyProtection="1">
      <alignment horizontal="left" vertical="center" shrinkToFit="1"/>
      <protection hidden="1"/>
    </xf>
    <xf numFmtId="0" fontId="47" fillId="2" borderId="67" xfId="6" applyFont="1" applyFill="1" applyBorder="1" applyAlignment="1" applyProtection="1">
      <alignment horizontal="left" vertical="center" shrinkToFit="1"/>
      <protection hidden="1"/>
    </xf>
    <xf numFmtId="0" fontId="47" fillId="2" borderId="68" xfId="6" applyFont="1" applyFill="1" applyBorder="1" applyAlignment="1" applyProtection="1">
      <alignment horizontal="left" vertical="center" shrinkToFit="1"/>
      <protection hidden="1"/>
    </xf>
    <xf numFmtId="0" fontId="47" fillId="2" borderId="69" xfId="6" applyFont="1" applyFill="1" applyBorder="1" applyAlignment="1" applyProtection="1">
      <alignment horizontal="left" vertical="center" shrinkToFit="1"/>
      <protection hidden="1"/>
    </xf>
    <xf numFmtId="0" fontId="38" fillId="6" borderId="54" xfId="6" applyFont="1" applyFill="1" applyBorder="1" applyAlignment="1" applyProtection="1">
      <alignment horizontal="center" vertical="center"/>
      <protection hidden="1"/>
    </xf>
    <xf numFmtId="0" fontId="38" fillId="6" borderId="55" xfId="6" applyFont="1" applyFill="1" applyBorder="1" applyAlignment="1" applyProtection="1">
      <alignment horizontal="center" vertical="center"/>
      <protection hidden="1"/>
    </xf>
    <xf numFmtId="0" fontId="38" fillId="6" borderId="64" xfId="6" applyFont="1" applyFill="1" applyBorder="1" applyAlignment="1" applyProtection="1">
      <alignment horizontal="center" vertical="center"/>
      <protection hidden="1"/>
    </xf>
    <xf numFmtId="0" fontId="38" fillId="6" borderId="65" xfId="6" applyFont="1" applyFill="1" applyBorder="1" applyAlignment="1" applyProtection="1">
      <alignment horizontal="center" vertical="center"/>
      <protection hidden="1"/>
    </xf>
    <xf numFmtId="0" fontId="47" fillId="6" borderId="57" xfId="6" applyFont="1" applyFill="1" applyBorder="1" applyAlignment="1" applyProtection="1">
      <alignment horizontal="left" vertical="center" wrapText="1" shrinkToFit="1"/>
      <protection hidden="1"/>
    </xf>
    <xf numFmtId="0" fontId="47" fillId="6" borderId="58" xfId="6" applyFont="1" applyFill="1" applyBorder="1" applyAlignment="1" applyProtection="1">
      <alignment horizontal="left" vertical="center" shrinkToFit="1"/>
      <protection hidden="1"/>
    </xf>
    <xf numFmtId="0" fontId="47" fillId="6" borderId="59" xfId="6" applyFont="1" applyFill="1" applyBorder="1" applyAlignment="1" applyProtection="1">
      <alignment horizontal="left" vertical="center" shrinkToFit="1"/>
      <protection hidden="1"/>
    </xf>
    <xf numFmtId="0" fontId="47" fillId="6" borderId="70" xfId="6" applyFont="1" applyFill="1" applyBorder="1" applyAlignment="1" applyProtection="1">
      <alignment horizontal="left" vertical="center" shrinkToFit="1"/>
      <protection hidden="1"/>
    </xf>
    <xf numFmtId="0" fontId="47" fillId="6" borderId="71" xfId="6" applyFont="1" applyFill="1" applyBorder="1" applyAlignment="1" applyProtection="1">
      <alignment horizontal="left" vertical="center" shrinkToFit="1"/>
      <protection hidden="1"/>
    </xf>
    <xf numFmtId="0" fontId="47" fillId="6" borderId="72" xfId="6" applyFont="1" applyFill="1" applyBorder="1" applyAlignment="1" applyProtection="1">
      <alignment horizontal="left" vertical="center" shrinkToFit="1"/>
      <protection hidden="1"/>
    </xf>
    <xf numFmtId="0" fontId="38" fillId="11" borderId="73" xfId="6" applyFont="1" applyFill="1" applyBorder="1" applyAlignment="1" applyProtection="1">
      <alignment horizontal="center" vertical="center"/>
      <protection hidden="1"/>
    </xf>
    <xf numFmtId="0" fontId="38" fillId="11" borderId="74" xfId="6" applyFont="1" applyFill="1" applyBorder="1" applyAlignment="1" applyProtection="1">
      <alignment horizontal="center" vertical="center"/>
      <protection hidden="1"/>
    </xf>
    <xf numFmtId="0" fontId="54" fillId="0" borderId="26" xfId="6" applyFont="1" applyBorder="1" applyAlignment="1" applyProtection="1">
      <alignment horizontal="left" vertical="center" shrinkToFit="1"/>
      <protection hidden="1"/>
    </xf>
    <xf numFmtId="0" fontId="54" fillId="0" borderId="27" xfId="6" applyFont="1" applyBorder="1" applyAlignment="1" applyProtection="1">
      <alignment horizontal="left" vertical="center" shrinkToFit="1"/>
      <protection hidden="1"/>
    </xf>
    <xf numFmtId="0" fontId="54" fillId="0" borderId="75" xfId="6" applyFont="1" applyBorder="1" applyAlignment="1" applyProtection="1">
      <alignment horizontal="left" vertical="center" shrinkToFit="1"/>
      <protection hidden="1"/>
    </xf>
    <xf numFmtId="0" fontId="68" fillId="0" borderId="0" xfId="0" applyFont="1" applyAlignment="1" applyProtection="1">
      <alignment horizontal="left" vertical="center" wrapText="1"/>
      <protection hidden="1"/>
    </xf>
    <xf numFmtId="0" fontId="68" fillId="0" borderId="1" xfId="0" applyFont="1" applyBorder="1" applyAlignment="1" applyProtection="1">
      <alignment horizontal="left" vertical="center" wrapText="1"/>
      <protection hidden="1"/>
    </xf>
    <xf numFmtId="0" fontId="74" fillId="0" borderId="0" xfId="0" applyFont="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66" fillId="0" borderId="0" xfId="0" applyFont="1" applyAlignment="1" applyProtection="1">
      <alignment horizontal="center" vertical="center" shrinkToFit="1"/>
      <protection hidden="1"/>
    </xf>
    <xf numFmtId="49" fontId="67" fillId="0" borderId="0" xfId="0" applyNumberFormat="1" applyFont="1" applyAlignment="1" applyProtection="1">
      <alignment horizontal="center" vertical="center"/>
      <protection hidden="1"/>
    </xf>
    <xf numFmtId="0" fontId="67" fillId="0" borderId="0" xfId="0" applyFont="1" applyAlignment="1" applyProtection="1">
      <alignment horizontal="center" vertical="center"/>
      <protection hidden="1"/>
    </xf>
    <xf numFmtId="58" fontId="68"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5" fillId="0" borderId="0" xfId="0" applyFont="1" applyAlignment="1" applyProtection="1">
      <alignment horizontal="left" vertical="center" indent="8"/>
      <protection hidden="1"/>
    </xf>
    <xf numFmtId="0" fontId="56" fillId="0" borderId="0" xfId="0" applyFont="1" applyAlignment="1" applyProtection="1">
      <alignment horizontal="left" vertical="center" indent="8"/>
      <protection hidden="1"/>
    </xf>
    <xf numFmtId="0" fontId="75" fillId="0" borderId="0" xfId="0" applyFont="1" applyProtection="1">
      <alignment vertical="center"/>
      <protection hidden="1"/>
    </xf>
    <xf numFmtId="0" fontId="75" fillId="0" borderId="0" xfId="0" applyFont="1" applyAlignment="1" applyProtection="1">
      <alignment horizontal="center" vertical="center"/>
      <protection hidden="1"/>
    </xf>
    <xf numFmtId="0" fontId="61" fillId="2" borderId="6" xfId="0" applyFont="1" applyFill="1" applyBorder="1" applyAlignment="1" applyProtection="1">
      <alignment horizontal="center" vertical="center"/>
      <protection hidden="1"/>
    </xf>
    <xf numFmtId="0" fontId="61" fillId="0" borderId="6" xfId="0" applyFont="1" applyBorder="1" applyAlignment="1" applyProtection="1">
      <alignment vertical="center" wrapText="1"/>
      <protection hidden="1"/>
    </xf>
    <xf numFmtId="182" fontId="61" fillId="0" borderId="6" xfId="0" applyNumberFormat="1" applyFont="1" applyBorder="1" applyAlignment="1" applyProtection="1">
      <alignment horizontal="center" vertical="center"/>
      <protection hidden="1"/>
    </xf>
    <xf numFmtId="177" fontId="61" fillId="0" borderId="6" xfId="0" applyNumberFormat="1" applyFont="1" applyBorder="1" applyAlignment="1" applyProtection="1">
      <alignment horizontal="center" vertical="center"/>
      <protection hidden="1"/>
    </xf>
    <xf numFmtId="182"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center" vertical="center"/>
      <protection hidden="1"/>
    </xf>
    <xf numFmtId="5"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right" vertical="center"/>
      <protection hidden="1"/>
    </xf>
    <xf numFmtId="5" fontId="82" fillId="0" borderId="0" xfId="0" applyNumberFormat="1" applyFont="1" applyAlignment="1" applyProtection="1">
      <alignment horizontal="center" vertical="center" wrapText="1"/>
      <protection hidden="1"/>
    </xf>
    <xf numFmtId="0" fontId="70" fillId="0" borderId="0" xfId="0" applyFont="1" applyAlignment="1" applyProtection="1">
      <alignment horizontal="left" vertical="center" wrapText="1"/>
      <protection hidden="1"/>
    </xf>
    <xf numFmtId="6" fontId="84" fillId="0" borderId="1" xfId="0" applyNumberFormat="1" applyFont="1" applyBorder="1" applyAlignment="1" applyProtection="1">
      <alignment horizontal="center"/>
      <protection hidden="1"/>
    </xf>
    <xf numFmtId="0" fontId="61" fillId="0" borderId="0" xfId="0" applyFont="1" applyAlignment="1" applyProtection="1">
      <alignment horizontal="right" vertical="center"/>
      <protection hidden="1"/>
    </xf>
    <xf numFmtId="5" fontId="61"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49" fontId="86" fillId="0" borderId="0" xfId="0" applyNumberFormat="1" applyFont="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5" fontId="61" fillId="0" borderId="6" xfId="0" applyNumberFormat="1" applyFont="1" applyBorder="1" applyAlignment="1" applyProtection="1">
      <alignment horizontal="center" vertical="center"/>
      <protection hidden="1"/>
    </xf>
    <xf numFmtId="0" fontId="89" fillId="5" borderId="0" xfId="0" applyFont="1" applyFill="1" applyAlignment="1" applyProtection="1">
      <alignment horizontal="left" vertical="center" wrapText="1"/>
      <protection hidden="1"/>
    </xf>
    <xf numFmtId="0" fontId="90" fillId="0" borderId="0" xfId="0" applyFont="1" applyAlignment="1" applyProtection="1">
      <alignment horizontal="center" vertical="center"/>
      <protection hidden="1"/>
    </xf>
    <xf numFmtId="0" fontId="66" fillId="0" borderId="27" xfId="0" applyFont="1" applyBorder="1" applyAlignment="1" applyProtection="1">
      <alignment horizontal="center" vertical="center" shrinkToFit="1"/>
      <protection hidden="1"/>
    </xf>
    <xf numFmtId="49" fontId="67" fillId="0" borderId="27" xfId="0" applyNumberFormat="1" applyFont="1" applyBorder="1" applyAlignment="1" applyProtection="1">
      <alignment horizontal="center" vertical="center"/>
      <protection hidden="1"/>
    </xf>
    <xf numFmtId="0" fontId="67" fillId="0" borderId="27" xfId="0" applyFont="1" applyBorder="1" applyAlignment="1" applyProtection="1">
      <alignment horizontal="center" vertical="center"/>
      <protection hidden="1"/>
    </xf>
    <xf numFmtId="58" fontId="68" fillId="0" borderId="15" xfId="0" applyNumberFormat="1" applyFont="1" applyBorder="1" applyAlignment="1" applyProtection="1">
      <alignment horizontal="center" vertical="center"/>
      <protection hidden="1"/>
    </xf>
    <xf numFmtId="0" fontId="91" fillId="0" borderId="29" xfId="0" applyFont="1" applyBorder="1" applyAlignment="1" applyProtection="1">
      <alignment horizontal="center" vertical="center" wrapText="1"/>
      <protection hidden="1"/>
    </xf>
    <xf numFmtId="0" fontId="91" fillId="0" borderId="20" xfId="0" applyFont="1" applyBorder="1" applyAlignment="1" applyProtection="1">
      <alignment horizontal="center" vertical="center" wrapText="1"/>
      <protection hidden="1"/>
    </xf>
    <xf numFmtId="0" fontId="91" fillId="0" borderId="21" xfId="0" applyFont="1" applyBorder="1" applyAlignment="1" applyProtection="1">
      <alignment horizontal="center" vertical="center" wrapText="1"/>
      <protection hidden="1"/>
    </xf>
    <xf numFmtId="0" fontId="91" fillId="0" borderId="29" xfId="0" applyFont="1" applyBorder="1" applyAlignment="1" applyProtection="1">
      <alignment horizontal="center" vertical="center"/>
      <protection hidden="1"/>
    </xf>
    <xf numFmtId="0" fontId="91" fillId="0" borderId="20"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75" fillId="0" borderId="0" xfId="0" applyFont="1" applyAlignment="1" applyProtection="1">
      <alignment horizontal="left" vertical="center" wrapText="1"/>
      <protection hidden="1"/>
    </xf>
    <xf numFmtId="0" fontId="91" fillId="3" borderId="6" xfId="0" applyFont="1" applyFill="1" applyBorder="1" applyAlignment="1" applyProtection="1">
      <alignment horizontal="center" vertical="center" wrapText="1"/>
      <protection hidden="1"/>
    </xf>
    <xf numFmtId="5" fontId="91" fillId="3" borderId="6" xfId="0" applyNumberFormat="1" applyFont="1" applyFill="1" applyBorder="1" applyAlignment="1" applyProtection="1">
      <alignment horizontal="center" vertical="center"/>
      <protection hidden="1"/>
    </xf>
    <xf numFmtId="0" fontId="61" fillId="0" borderId="0" xfId="0" applyFont="1" applyAlignment="1" applyProtection="1">
      <alignment horizontal="left" vertical="center" wrapText="1"/>
      <protection hidden="1"/>
    </xf>
    <xf numFmtId="0" fontId="91" fillId="0" borderId="29" xfId="0" applyFont="1" applyBorder="1" applyAlignment="1" applyProtection="1">
      <alignment horizontal="left" vertical="center" wrapText="1"/>
      <protection hidden="1"/>
    </xf>
    <xf numFmtId="0" fontId="91" fillId="0" borderId="20" xfId="0" applyFont="1" applyBorder="1" applyAlignment="1" applyProtection="1">
      <alignment horizontal="left" vertical="center" wrapText="1"/>
      <protection hidden="1"/>
    </xf>
    <xf numFmtId="0" fontId="91" fillId="0" borderId="21" xfId="0" applyFont="1" applyBorder="1" applyAlignment="1" applyProtection="1">
      <alignment horizontal="left" vertical="center" wrapText="1"/>
      <protection hidden="1"/>
    </xf>
    <xf numFmtId="0" fontId="53" fillId="0" borderId="0" xfId="0" applyFont="1" applyAlignment="1" applyProtection="1">
      <alignment horizontal="left" vertical="center"/>
      <protection hidden="1"/>
    </xf>
    <xf numFmtId="0" fontId="91" fillId="0" borderId="6" xfId="0" applyFont="1" applyBorder="1" applyAlignment="1" applyProtection="1">
      <alignment horizontal="center" vertical="center"/>
      <protection hidden="1"/>
    </xf>
    <xf numFmtId="180" fontId="75" fillId="0" borderId="0" xfId="15" applyNumberFormat="1" applyFont="1" applyAlignment="1" applyProtection="1">
      <alignment horizontal="left" wrapText="1"/>
      <protection hidden="1"/>
    </xf>
    <xf numFmtId="180" fontId="68" fillId="0" borderId="0" xfId="15" applyNumberFormat="1" applyFont="1" applyAlignment="1" applyProtection="1">
      <alignment horizontal="left" vertical="center" wrapText="1"/>
      <protection hidden="1"/>
    </xf>
    <xf numFmtId="180" fontId="68" fillId="0" borderId="0" xfId="15" applyNumberFormat="1" applyFont="1" applyAlignment="1" applyProtection="1">
      <alignment horizontal="left" wrapText="1"/>
      <protection hidden="1"/>
    </xf>
    <xf numFmtId="0" fontId="99" fillId="0" borderId="0" xfId="0" applyFont="1" applyAlignment="1" applyProtection="1">
      <alignment horizontal="left" vertical="center" wrapText="1"/>
      <protection hidden="1"/>
    </xf>
    <xf numFmtId="58" fontId="74" fillId="0" borderId="0" xfId="15" applyNumberFormat="1" applyFont="1" applyAlignment="1" applyProtection="1">
      <alignment horizontal="center" vertical="center"/>
      <protection hidden="1"/>
    </xf>
    <xf numFmtId="180" fontId="96" fillId="0" borderId="27" xfId="15" applyNumberFormat="1" applyFont="1" applyBorder="1" applyAlignment="1" applyProtection="1">
      <alignment horizontal="center" vertical="center"/>
      <protection hidden="1"/>
    </xf>
    <xf numFmtId="180" fontId="68" fillId="0" borderId="1" xfId="15" applyNumberFormat="1" applyFont="1" applyBorder="1" applyAlignment="1" applyProtection="1">
      <alignment horizontal="left" wrapText="1"/>
      <protection hidden="1"/>
    </xf>
    <xf numFmtId="180" fontId="101" fillId="0" borderId="0" xfId="6" applyNumberFormat="1" applyFont="1" applyAlignment="1" applyProtection="1">
      <alignment horizontal="left" vertical="center"/>
      <protection hidden="1"/>
    </xf>
    <xf numFmtId="180" fontId="75" fillId="0" borderId="0" xfId="0" applyNumberFormat="1" applyFont="1" applyAlignment="1" applyProtection="1">
      <alignment horizontal="center" vertical="center"/>
      <protection hidden="1"/>
    </xf>
  </cellXfs>
  <cellStyles count="16">
    <cellStyle name="ハイパーリンク" xfId="2" builtinId="8"/>
    <cellStyle name="ハイパーリンク 3" xfId="9" xr:uid="{6513A1E8-870A-4815-94DD-584B3AAB26D2}"/>
    <cellStyle name="桁区切り" xfId="1" builtinId="6"/>
    <cellStyle name="桁区切り 2" xfId="12" xr:uid="{6E02E76E-DBE5-447A-8AAC-2A696456055B}"/>
    <cellStyle name="桁区切り 4" xfId="13" xr:uid="{0F4BFB83-FC2B-436D-A770-F02B2A72865C}"/>
    <cellStyle name="標準" xfId="0" builtinId="0"/>
    <cellStyle name="標準 2" xfId="5" xr:uid="{ADD2D4A0-BE32-4715-9DE6-7E098208408F}"/>
    <cellStyle name="標準 2 6" xfId="6" xr:uid="{05CD06A1-C614-4898-8D10-AEEB888748DB}"/>
    <cellStyle name="標準 2 8" xfId="8" xr:uid="{CCF4E8C0-0BBB-46DD-94E7-0F91ED82F59C}"/>
    <cellStyle name="標準 3" xfId="15" xr:uid="{4ECDBB82-71DD-4B39-B67E-43FD58A100DD}"/>
    <cellStyle name="標準 4 5" xfId="10" xr:uid="{AF1CD24A-E385-4EE8-B638-50D58D358EA4}"/>
    <cellStyle name="標準 6" xfId="3" xr:uid="{A10D1693-AF9F-4E79-9D89-478EBE59B3AE}"/>
    <cellStyle name="標準 6 4" xfId="11" xr:uid="{A73E725E-8986-4039-9A39-7316B345C636}"/>
    <cellStyle name="標準 7" xfId="4" xr:uid="{61ABEF83-F902-4472-8434-127CC002921F}"/>
    <cellStyle name="標準 7 2" xfId="7" xr:uid="{BE25D0D8-CEAA-4A9D-8DBC-418C5233E593}"/>
    <cellStyle name="標準_Sheet1" xfId="14" xr:uid="{CB908AE5-1C79-437B-B198-4A63413E6A30}"/>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365760</xdr:colOff>
      <xdr:row>38</xdr:row>
      <xdr:rowOff>0</xdr:rowOff>
    </xdr:from>
    <xdr:to>
      <xdr:col>4</xdr:col>
      <xdr:colOff>365760</xdr:colOff>
      <xdr:row>38</xdr:row>
      <xdr:rowOff>0</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7ED9D71F-A978-4650-AF18-75B70396E10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365760</xdr:colOff>
      <xdr:row>38</xdr:row>
      <xdr:rowOff>0</xdr:rowOff>
    </xdr:from>
    <xdr:to>
      <xdr:col>4</xdr:col>
      <xdr:colOff>365760</xdr:colOff>
      <xdr:row>38</xdr:row>
      <xdr:rowOff>0</xdr:rowOff>
    </xdr:to>
    <xdr:pic>
      <xdr:nvPicPr>
        <xdr:cNvPr id="1025" name="CheckBox1">
          <a:extLst>
            <a:ext uri="{FF2B5EF4-FFF2-40B4-BE49-F238E27FC236}">
              <a16:creationId xmlns:a16="http://schemas.microsoft.com/office/drawing/2014/main" id="{E393BC33-98C9-F04A-D6B8-5C022BD3E22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960" y="8534400"/>
          <a:ext cx="1600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DF252F80-7803-45B6-9801-B237B07BDF6E}"/>
            </a:ext>
          </a:extLst>
        </xdr:cNvPr>
        <xdr:cNvSpPr/>
      </xdr:nvSpPr>
      <xdr:spPr>
        <a:xfrm>
          <a:off x="9296400" y="5577840"/>
          <a:ext cx="2529840" cy="60198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8957F1B7-7CB6-4FBB-A104-AC7049C8A9AA}"/>
            </a:ext>
          </a:extLst>
        </xdr:cNvPr>
        <xdr:cNvSpPr/>
      </xdr:nvSpPr>
      <xdr:spPr>
        <a:xfrm>
          <a:off x="2339340" y="5836920"/>
          <a:ext cx="3566160" cy="3429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2" name="四角形: 角を丸くする 1">
          <a:extLst>
            <a:ext uri="{FF2B5EF4-FFF2-40B4-BE49-F238E27FC236}">
              <a16:creationId xmlns:a16="http://schemas.microsoft.com/office/drawing/2014/main" id="{B5BBA168-CE2F-405E-B4E6-315382E78468}"/>
            </a:ext>
          </a:extLst>
        </xdr:cNvPr>
        <xdr:cNvSpPr/>
      </xdr:nvSpPr>
      <xdr:spPr>
        <a:xfrm>
          <a:off x="195586" y="12075161"/>
          <a:ext cx="621368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78966F1-B852-468B-B13F-7917C5337FE0}"/>
            </a:ext>
          </a:extLst>
        </xdr:cNvPr>
        <xdr:cNvSpPr txBox="1"/>
      </xdr:nvSpPr>
      <xdr:spPr>
        <a:xfrm>
          <a:off x="3582523" y="2383319"/>
          <a:ext cx="335675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4" name="テキスト ボックス 3">
          <a:extLst>
            <a:ext uri="{FF2B5EF4-FFF2-40B4-BE49-F238E27FC236}">
              <a16:creationId xmlns:a16="http://schemas.microsoft.com/office/drawing/2014/main" id="{6B03AD10-CC06-468E-883D-094997F038C7}"/>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5" name="図 2">
          <a:extLst>
            <a:ext uri="{FF2B5EF4-FFF2-40B4-BE49-F238E27FC236}">
              <a16:creationId xmlns:a16="http://schemas.microsoft.com/office/drawing/2014/main" id="{48DC9351-26D6-49B1-9254-64276200D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6235" y="2715258"/>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6" name="テキスト ボックス 5">
          <a:extLst>
            <a:ext uri="{FF2B5EF4-FFF2-40B4-BE49-F238E27FC236}">
              <a16:creationId xmlns:a16="http://schemas.microsoft.com/office/drawing/2014/main" id="{F0F02CBA-360B-4137-8FC3-6ADBDEE925C2}"/>
            </a:ext>
          </a:extLst>
        </xdr:cNvPr>
        <xdr:cNvSpPr txBox="1"/>
      </xdr:nvSpPr>
      <xdr:spPr>
        <a:xfrm>
          <a:off x="3616110" y="2859194"/>
          <a:ext cx="3229897"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7" name="吹き出し: 左矢印 6">
          <a:extLst>
            <a:ext uri="{FF2B5EF4-FFF2-40B4-BE49-F238E27FC236}">
              <a16:creationId xmlns:a16="http://schemas.microsoft.com/office/drawing/2014/main" id="{3D8E2DFB-449C-459F-987B-849D8E40C750}"/>
            </a:ext>
          </a:extLst>
        </xdr:cNvPr>
        <xdr:cNvSpPr/>
      </xdr:nvSpPr>
      <xdr:spPr>
        <a:xfrm>
          <a:off x="6964680" y="1733127"/>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2" name="テキスト ボックス 1">
          <a:extLst>
            <a:ext uri="{FF2B5EF4-FFF2-40B4-BE49-F238E27FC236}">
              <a16:creationId xmlns:a16="http://schemas.microsoft.com/office/drawing/2014/main" id="{55630A4C-C9EE-4C60-BF12-F54CEBA62377}"/>
            </a:ext>
          </a:extLst>
        </xdr:cNvPr>
        <xdr:cNvSpPr txBox="1"/>
      </xdr:nvSpPr>
      <xdr:spPr>
        <a:xfrm>
          <a:off x="3591708" y="2387801"/>
          <a:ext cx="3453204" cy="55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3" name="テキスト ボックス 2">
          <a:extLst>
            <a:ext uri="{FF2B5EF4-FFF2-40B4-BE49-F238E27FC236}">
              <a16:creationId xmlns:a16="http://schemas.microsoft.com/office/drawing/2014/main" id="{12A62581-8BC1-4737-ABB7-2BB5EC6F13CF}"/>
            </a:ext>
          </a:extLst>
        </xdr:cNvPr>
        <xdr:cNvSpPr txBox="1"/>
      </xdr:nvSpPr>
      <xdr:spPr>
        <a:xfrm>
          <a:off x="3593450" y="2142230"/>
          <a:ext cx="320704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4" name="図 2">
          <a:extLst>
            <a:ext uri="{FF2B5EF4-FFF2-40B4-BE49-F238E27FC236}">
              <a16:creationId xmlns:a16="http://schemas.microsoft.com/office/drawing/2014/main" id="{3AD05E28-B57B-4065-BAF5-DBECFA228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15261"/>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5" name="テキスト ボックス 4">
          <a:extLst>
            <a:ext uri="{FF2B5EF4-FFF2-40B4-BE49-F238E27FC236}">
              <a16:creationId xmlns:a16="http://schemas.microsoft.com/office/drawing/2014/main" id="{5899238A-1896-4E22-86D4-719DD27F760F}"/>
            </a:ext>
          </a:extLst>
        </xdr:cNvPr>
        <xdr:cNvSpPr txBox="1"/>
      </xdr:nvSpPr>
      <xdr:spPr>
        <a:xfrm>
          <a:off x="3590712" y="2859194"/>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2" name="テキスト ボックス 1">
          <a:extLst>
            <a:ext uri="{FF2B5EF4-FFF2-40B4-BE49-F238E27FC236}">
              <a16:creationId xmlns:a16="http://schemas.microsoft.com/office/drawing/2014/main" id="{D7551D86-D609-405C-B2B9-56D8BA303CD9}"/>
            </a:ext>
          </a:extLst>
        </xdr:cNvPr>
        <xdr:cNvSpPr txBox="1"/>
      </xdr:nvSpPr>
      <xdr:spPr>
        <a:xfrm>
          <a:off x="3582523" y="2383319"/>
          <a:ext cx="330341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724A3BBA-1C8E-4DBB-B50F-20B4E9D27A05}"/>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4" name="図 2">
          <a:extLst>
            <a:ext uri="{FF2B5EF4-FFF2-40B4-BE49-F238E27FC236}">
              <a16:creationId xmlns:a16="http://schemas.microsoft.com/office/drawing/2014/main" id="{47C07467-B961-450C-AB26-6C8FAFE1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32187"/>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5" name="テキスト ボックス 4">
          <a:extLst>
            <a:ext uri="{FF2B5EF4-FFF2-40B4-BE49-F238E27FC236}">
              <a16:creationId xmlns:a16="http://schemas.microsoft.com/office/drawing/2014/main" id="{D2677017-91AE-4F26-BE94-98A8B43C3AE1}"/>
            </a:ext>
          </a:extLst>
        </xdr:cNvPr>
        <xdr:cNvSpPr txBox="1"/>
      </xdr:nvSpPr>
      <xdr:spPr>
        <a:xfrm>
          <a:off x="3599179"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2" name="テキスト ボックス 1">
          <a:extLst>
            <a:ext uri="{FF2B5EF4-FFF2-40B4-BE49-F238E27FC236}">
              <a16:creationId xmlns:a16="http://schemas.microsoft.com/office/drawing/2014/main" id="{C0BFA382-4C8B-4EB3-AC6A-C6C432824507}"/>
            </a:ext>
          </a:extLst>
        </xdr:cNvPr>
        <xdr:cNvSpPr txBox="1"/>
      </xdr:nvSpPr>
      <xdr:spPr>
        <a:xfrm>
          <a:off x="3582523" y="2383319"/>
          <a:ext cx="3348290"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9B4ED005-1345-4D53-847E-6FDFC57B06CA}"/>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4" name="図 2">
          <a:extLst>
            <a:ext uri="{FF2B5EF4-FFF2-40B4-BE49-F238E27FC236}">
              <a16:creationId xmlns:a16="http://schemas.microsoft.com/office/drawing/2014/main" id="{432FB8AF-453F-45D5-B324-4D07C832E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171" y="2732199"/>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5" name="テキスト ボックス 4">
          <a:extLst>
            <a:ext uri="{FF2B5EF4-FFF2-40B4-BE49-F238E27FC236}">
              <a16:creationId xmlns:a16="http://schemas.microsoft.com/office/drawing/2014/main" id="{59F729D2-82D8-4E6E-BF24-DAE61274328E}"/>
            </a:ext>
          </a:extLst>
        </xdr:cNvPr>
        <xdr:cNvSpPr txBox="1"/>
      </xdr:nvSpPr>
      <xdr:spPr>
        <a:xfrm>
          <a:off x="3624577"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F5BE564D-F72A-445B-BA2E-928894356844}"/>
            </a:ext>
          </a:extLst>
        </xdr:cNvPr>
        <xdr:cNvSpPr/>
      </xdr:nvSpPr>
      <xdr:spPr>
        <a:xfrm>
          <a:off x="6947747" y="172466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22D967E-0F60-4C97-8FE4-D98528C875C3}"/>
            </a:ext>
          </a:extLst>
        </xdr:cNvPr>
        <xdr:cNvSpPr/>
      </xdr:nvSpPr>
      <xdr:spPr>
        <a:xfrm>
          <a:off x="6947747" y="573192"/>
          <a:ext cx="268647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2" name="テキスト ボックス 1">
          <a:extLst>
            <a:ext uri="{FF2B5EF4-FFF2-40B4-BE49-F238E27FC236}">
              <a16:creationId xmlns:a16="http://schemas.microsoft.com/office/drawing/2014/main" id="{F7EFB723-690A-4DAB-9B9A-E6E9C380AAA8}"/>
            </a:ext>
          </a:extLst>
        </xdr:cNvPr>
        <xdr:cNvSpPr txBox="1"/>
      </xdr:nvSpPr>
      <xdr:spPr>
        <a:xfrm>
          <a:off x="3787140" y="2294467"/>
          <a:ext cx="2974341"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3" name="吹き出し: 左矢印 2">
          <a:extLst>
            <a:ext uri="{FF2B5EF4-FFF2-40B4-BE49-F238E27FC236}">
              <a16:creationId xmlns:a16="http://schemas.microsoft.com/office/drawing/2014/main" id="{48B63DCD-4A6F-417C-A084-8A689BDC2BE6}"/>
            </a:ext>
          </a:extLst>
        </xdr:cNvPr>
        <xdr:cNvSpPr/>
      </xdr:nvSpPr>
      <xdr:spPr>
        <a:xfrm>
          <a:off x="6840218" y="1676400"/>
          <a:ext cx="236558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CB539BF1-5467-41A4-9761-CA442A8E169C}"/>
            </a:ext>
          </a:extLst>
        </xdr:cNvPr>
        <xdr:cNvSpPr txBox="1"/>
      </xdr:nvSpPr>
      <xdr:spPr>
        <a:xfrm>
          <a:off x="3856567" y="2260599"/>
          <a:ext cx="290491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7732906D-17D2-4A01-8F4D-ADB11028FC40}"/>
            </a:ext>
          </a:extLst>
        </xdr:cNvPr>
        <xdr:cNvSpPr/>
      </xdr:nvSpPr>
      <xdr:spPr>
        <a:xfrm>
          <a:off x="6831750" y="167640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4" name="吹き出し: 左矢印 3">
          <a:extLst>
            <a:ext uri="{FF2B5EF4-FFF2-40B4-BE49-F238E27FC236}">
              <a16:creationId xmlns:a16="http://schemas.microsoft.com/office/drawing/2014/main" id="{0229AF2B-4C95-40D5-B23F-6A7D6BB463CD}"/>
            </a:ext>
          </a:extLst>
        </xdr:cNvPr>
        <xdr:cNvSpPr/>
      </xdr:nvSpPr>
      <xdr:spPr>
        <a:xfrm>
          <a:off x="6806354" y="7468448"/>
          <a:ext cx="3109806" cy="9482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622A0729-A44D-48BA-89AA-ED373BB89F5D}"/>
            </a:ext>
          </a:extLst>
        </xdr:cNvPr>
        <xdr:cNvSpPr txBox="1"/>
      </xdr:nvSpPr>
      <xdr:spPr>
        <a:xfrm>
          <a:off x="4082975" y="3628017"/>
          <a:ext cx="3386866"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1A2E80FE-7703-4150-9BF1-475A48F5218E}"/>
            </a:ext>
          </a:extLst>
        </xdr:cNvPr>
        <xdr:cNvSpPr/>
      </xdr:nvSpPr>
      <xdr:spPr>
        <a:xfrm>
          <a:off x="7571145" y="2324100"/>
          <a:ext cx="2314936"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E05-47FB-43BF-B0BA-B4C97B556CCA}">
  <dimension ref="A1:AV57"/>
  <sheetViews>
    <sheetView showGridLines="0" tabSelected="1" zoomScaleNormal="100" zoomScaleSheetLayoutView="100" workbookViewId="0">
      <selection activeCell="H5" sqref="H5:K5"/>
    </sheetView>
  </sheetViews>
  <sheetFormatPr defaultColWidth="8.88671875" defaultRowHeight="13.2"/>
  <cols>
    <col min="1" max="6" width="11.6640625" style="2" customWidth="1"/>
    <col min="7" max="7" width="12.6640625" style="2" bestFit="1" customWidth="1"/>
    <col min="8" max="16384" width="8.88671875" style="2"/>
  </cols>
  <sheetData>
    <row r="1" spans="1:11">
      <c r="A1" s="287" t="s">
        <v>0</v>
      </c>
      <c r="B1" s="287"/>
      <c r="C1" s="287"/>
      <c r="D1" s="287"/>
      <c r="E1" s="287"/>
      <c r="F1" s="287"/>
      <c r="G1" s="287"/>
      <c r="H1" s="287"/>
      <c r="I1" s="287"/>
      <c r="J1" s="287"/>
      <c r="K1" s="287"/>
    </row>
    <row r="2" spans="1:11">
      <c r="A2" s="287"/>
      <c r="B2" s="287"/>
      <c r="C2" s="287"/>
      <c r="D2" s="287"/>
      <c r="E2" s="287"/>
      <c r="F2" s="287"/>
      <c r="G2" s="287"/>
      <c r="H2" s="287"/>
      <c r="I2" s="287"/>
      <c r="J2" s="287"/>
      <c r="K2" s="287"/>
    </row>
    <row r="3" spans="1:11">
      <c r="A3" s="287"/>
      <c r="B3" s="287"/>
      <c r="C3" s="287"/>
      <c r="D3" s="287"/>
      <c r="E3" s="287"/>
      <c r="F3" s="287"/>
      <c r="G3" s="287"/>
      <c r="H3" s="287"/>
      <c r="I3" s="287"/>
      <c r="J3" s="287"/>
      <c r="K3" s="287"/>
    </row>
    <row r="4" spans="1:11" ht="13.8" customHeight="1">
      <c r="A4" s="1"/>
      <c r="B4" s="1"/>
      <c r="C4" s="1"/>
      <c r="D4" s="1"/>
      <c r="E4" s="1"/>
      <c r="F4" s="1"/>
      <c r="G4" s="1"/>
      <c r="H4" s="1"/>
      <c r="I4" s="1"/>
      <c r="J4" s="1"/>
      <c r="K4" s="1"/>
    </row>
    <row r="5" spans="1:11" ht="13.8" thickBot="1">
      <c r="G5" s="3" t="s">
        <v>1</v>
      </c>
      <c r="H5" s="288" t="s">
        <v>2</v>
      </c>
      <c r="I5" s="288"/>
      <c r="J5" s="288"/>
      <c r="K5" s="288"/>
    </row>
    <row r="6" spans="1:11" ht="27" customHeight="1">
      <c r="A6" s="289" t="s">
        <v>3</v>
      </c>
      <c r="B6" s="290"/>
      <c r="C6" s="290"/>
      <c r="D6" s="290"/>
      <c r="E6" s="290"/>
      <c r="F6" s="290"/>
      <c r="G6" s="4" t="s">
        <v>4</v>
      </c>
      <c r="H6" s="5" t="s">
        <v>5</v>
      </c>
      <c r="I6" s="291" t="s">
        <v>6</v>
      </c>
      <c r="J6" s="291"/>
      <c r="K6" s="292"/>
    </row>
    <row r="7" spans="1:11" ht="18.45" customHeight="1">
      <c r="A7" s="293" t="s">
        <v>7</v>
      </c>
      <c r="B7" s="294"/>
      <c r="C7" s="294"/>
      <c r="D7" s="294"/>
      <c r="E7" s="294"/>
      <c r="F7" s="294"/>
      <c r="G7" s="6">
        <v>7000</v>
      </c>
      <c r="H7" s="7"/>
      <c r="I7" s="295"/>
      <c r="J7" s="295"/>
      <c r="K7" s="296"/>
    </row>
    <row r="8" spans="1:11" ht="18.45" customHeight="1">
      <c r="A8" s="293" t="s">
        <v>8</v>
      </c>
      <c r="B8" s="297"/>
      <c r="C8" s="297"/>
      <c r="D8" s="297"/>
      <c r="E8" s="297"/>
      <c r="F8" s="297"/>
      <c r="G8" s="6">
        <v>4500</v>
      </c>
      <c r="H8" s="7"/>
      <c r="I8" s="295"/>
      <c r="J8" s="295"/>
      <c r="K8" s="296"/>
    </row>
    <row r="9" spans="1:11" ht="18.45" customHeight="1">
      <c r="A9" s="293" t="s">
        <v>9</v>
      </c>
      <c r="B9" s="294"/>
      <c r="C9" s="294"/>
      <c r="D9" s="294"/>
      <c r="E9" s="294"/>
      <c r="F9" s="294"/>
      <c r="G9" s="6">
        <v>4500</v>
      </c>
      <c r="H9" s="7"/>
      <c r="I9" s="295"/>
      <c r="J9" s="295"/>
      <c r="K9" s="296"/>
    </row>
    <row r="10" spans="1:11" ht="18.45" customHeight="1">
      <c r="A10" s="293" t="s">
        <v>10</v>
      </c>
      <c r="B10" s="294"/>
      <c r="C10" s="294"/>
      <c r="D10" s="294"/>
      <c r="E10" s="294"/>
      <c r="F10" s="294"/>
      <c r="G10" s="6">
        <v>3400</v>
      </c>
      <c r="H10" s="7"/>
      <c r="I10" s="295" t="s">
        <v>11</v>
      </c>
      <c r="J10" s="295"/>
      <c r="K10" s="296"/>
    </row>
    <row r="11" spans="1:11" ht="18.45" customHeight="1">
      <c r="A11" s="293" t="s">
        <v>12</v>
      </c>
      <c r="B11" s="294"/>
      <c r="C11" s="294"/>
      <c r="D11" s="294"/>
      <c r="E11" s="294"/>
      <c r="F11" s="294"/>
      <c r="G11" s="6">
        <v>3200</v>
      </c>
      <c r="H11" s="7"/>
      <c r="I11" s="295"/>
      <c r="J11" s="295"/>
      <c r="K11" s="296"/>
    </row>
    <row r="12" spans="1:11" ht="18.45" customHeight="1">
      <c r="A12" s="293" t="s">
        <v>13</v>
      </c>
      <c r="B12" s="294"/>
      <c r="C12" s="294"/>
      <c r="D12" s="294"/>
      <c r="E12" s="294"/>
      <c r="F12" s="294"/>
      <c r="G12" s="6">
        <v>3500</v>
      </c>
      <c r="H12" s="7"/>
      <c r="I12" s="295"/>
      <c r="J12" s="295"/>
      <c r="K12" s="296"/>
    </row>
    <row r="13" spans="1:11" ht="18.45" customHeight="1">
      <c r="A13" s="293" t="s">
        <v>14</v>
      </c>
      <c r="B13" s="294"/>
      <c r="C13" s="294"/>
      <c r="D13" s="294"/>
      <c r="E13" s="294"/>
      <c r="F13" s="294"/>
      <c r="G13" s="8">
        <v>4900</v>
      </c>
      <c r="H13" s="7"/>
      <c r="I13" s="295"/>
      <c r="J13" s="295"/>
      <c r="K13" s="296"/>
    </row>
    <row r="14" spans="1:11" ht="18.45" customHeight="1">
      <c r="A14" s="293" t="s">
        <v>15</v>
      </c>
      <c r="B14" s="294"/>
      <c r="C14" s="294"/>
      <c r="D14" s="294"/>
      <c r="E14" s="294"/>
      <c r="F14" s="294"/>
      <c r="G14" s="6">
        <v>2500</v>
      </c>
      <c r="H14" s="7"/>
      <c r="I14" s="295"/>
      <c r="J14" s="295"/>
      <c r="K14" s="296"/>
    </row>
    <row r="15" spans="1:11" ht="18.45" customHeight="1">
      <c r="A15" s="293" t="s">
        <v>16</v>
      </c>
      <c r="B15" s="294"/>
      <c r="C15" s="294"/>
      <c r="D15" s="294"/>
      <c r="E15" s="294"/>
      <c r="F15" s="294"/>
      <c r="G15" s="6">
        <v>2300</v>
      </c>
      <c r="H15" s="7"/>
      <c r="I15" s="295"/>
      <c r="J15" s="295"/>
      <c r="K15" s="296"/>
    </row>
    <row r="16" spans="1:11" ht="18.45" customHeight="1">
      <c r="A16" s="293" t="s">
        <v>17</v>
      </c>
      <c r="B16" s="294"/>
      <c r="C16" s="294"/>
      <c r="D16" s="294"/>
      <c r="E16" s="294"/>
      <c r="F16" s="294"/>
      <c r="G16" s="6">
        <v>70</v>
      </c>
      <c r="H16" s="7"/>
      <c r="I16" s="295" t="s">
        <v>18</v>
      </c>
      <c r="J16" s="295"/>
      <c r="K16" s="296"/>
    </row>
    <row r="17" spans="1:11" ht="18.45" customHeight="1">
      <c r="A17" s="293" t="s">
        <v>19</v>
      </c>
      <c r="B17" s="294"/>
      <c r="C17" s="294"/>
      <c r="D17" s="294"/>
      <c r="E17" s="294"/>
      <c r="F17" s="294"/>
      <c r="G17" s="6">
        <v>70</v>
      </c>
      <c r="H17" s="7"/>
      <c r="I17" s="295" t="s">
        <v>18</v>
      </c>
      <c r="J17" s="295"/>
      <c r="K17" s="296"/>
    </row>
    <row r="18" spans="1:11" ht="18.45" customHeight="1">
      <c r="A18" s="293" t="s">
        <v>20</v>
      </c>
      <c r="B18" s="294"/>
      <c r="C18" s="294"/>
      <c r="D18" s="294"/>
      <c r="E18" s="294"/>
      <c r="F18" s="294"/>
      <c r="G18" s="6">
        <v>70</v>
      </c>
      <c r="H18" s="7"/>
      <c r="I18" s="295" t="s">
        <v>18</v>
      </c>
      <c r="J18" s="295"/>
      <c r="K18" s="296"/>
    </row>
    <row r="19" spans="1:11" ht="18.45" customHeight="1">
      <c r="A19" s="293" t="s">
        <v>21</v>
      </c>
      <c r="B19" s="294"/>
      <c r="C19" s="294"/>
      <c r="D19" s="294"/>
      <c r="E19" s="294"/>
      <c r="F19" s="294"/>
      <c r="G19" s="9">
        <v>61</v>
      </c>
      <c r="H19" s="7"/>
      <c r="I19" s="295" t="s">
        <v>18</v>
      </c>
      <c r="J19" s="295"/>
      <c r="K19" s="296"/>
    </row>
    <row r="20" spans="1:11" ht="18.45" customHeight="1">
      <c r="A20" s="293" t="s">
        <v>22</v>
      </c>
      <c r="B20" s="294"/>
      <c r="C20" s="294"/>
      <c r="D20" s="294"/>
      <c r="E20" s="294"/>
      <c r="F20" s="294"/>
      <c r="G20" s="9">
        <v>82</v>
      </c>
      <c r="H20" s="7"/>
      <c r="I20" s="295" t="s">
        <v>18</v>
      </c>
      <c r="J20" s="295"/>
      <c r="K20" s="296"/>
    </row>
    <row r="21" spans="1:11" ht="18.45" customHeight="1">
      <c r="A21" s="293" t="s">
        <v>23</v>
      </c>
      <c r="B21" s="294"/>
      <c r="C21" s="294"/>
      <c r="D21" s="294"/>
      <c r="E21" s="294"/>
      <c r="F21" s="294"/>
      <c r="G21" s="285">
        <v>381</v>
      </c>
      <c r="H21" s="7"/>
      <c r="I21" s="295" t="s">
        <v>24</v>
      </c>
      <c r="J21" s="295"/>
      <c r="K21" s="296"/>
    </row>
    <row r="22" spans="1:11" ht="18.45" customHeight="1" thickBot="1">
      <c r="A22" s="309" t="s">
        <v>25</v>
      </c>
      <c r="B22" s="310"/>
      <c r="C22" s="310"/>
      <c r="D22" s="310"/>
      <c r="E22" s="310"/>
      <c r="F22" s="310"/>
      <c r="G22" s="10">
        <v>660</v>
      </c>
      <c r="H22" s="11"/>
      <c r="I22" s="311" t="s">
        <v>24</v>
      </c>
      <c r="J22" s="311"/>
      <c r="K22" s="312"/>
    </row>
    <row r="23" spans="1:11" ht="18.45" customHeight="1">
      <c r="A23" s="298" t="s">
        <v>26</v>
      </c>
      <c r="B23" s="299"/>
      <c r="C23" s="299"/>
      <c r="D23" s="299"/>
      <c r="E23" s="299"/>
      <c r="F23" s="299"/>
      <c r="G23" s="299"/>
      <c r="H23" s="299"/>
      <c r="I23" s="299"/>
      <c r="J23" s="299"/>
      <c r="K23" s="300"/>
    </row>
    <row r="24" spans="1:11" ht="18.45" customHeight="1">
      <c r="A24" s="301" t="s">
        <v>27</v>
      </c>
      <c r="B24" s="302"/>
      <c r="C24" s="302"/>
      <c r="D24" s="302"/>
      <c r="E24" s="302"/>
      <c r="F24" s="302"/>
      <c r="G24" s="6">
        <v>3143</v>
      </c>
      <c r="H24" s="7"/>
      <c r="I24" s="303" t="s">
        <v>28</v>
      </c>
      <c r="J24" s="304"/>
      <c r="K24" s="305"/>
    </row>
    <row r="25" spans="1:11" ht="18.45" customHeight="1" thickBot="1">
      <c r="A25" s="323" t="s">
        <v>29</v>
      </c>
      <c r="B25" s="324"/>
      <c r="C25" s="324"/>
      <c r="D25" s="324"/>
      <c r="E25" s="324"/>
      <c r="F25" s="324"/>
      <c r="G25" s="12">
        <v>4620</v>
      </c>
      <c r="H25" s="11"/>
      <c r="I25" s="306"/>
      <c r="J25" s="307"/>
      <c r="K25" s="308"/>
    </row>
    <row r="26" spans="1:11" ht="18.45" customHeight="1">
      <c r="A26" s="325" t="s">
        <v>30</v>
      </c>
      <c r="B26" s="326"/>
      <c r="C26" s="326"/>
      <c r="D26" s="326"/>
      <c r="E26" s="326"/>
      <c r="F26" s="326"/>
      <c r="G26" s="326"/>
      <c r="H26" s="326"/>
      <c r="I26" s="326"/>
      <c r="J26" s="326"/>
      <c r="K26" s="327"/>
    </row>
    <row r="27" spans="1:11" ht="18.45" customHeight="1">
      <c r="A27" s="337" t="s">
        <v>31</v>
      </c>
      <c r="B27" s="338"/>
      <c r="C27" s="338"/>
      <c r="D27" s="338"/>
      <c r="E27" s="338"/>
      <c r="F27" s="339"/>
      <c r="G27" s="6">
        <v>6500</v>
      </c>
      <c r="H27" s="7"/>
      <c r="I27" s="340" t="s">
        <v>32</v>
      </c>
      <c r="J27" s="341"/>
      <c r="K27" s="342"/>
    </row>
    <row r="28" spans="1:11" ht="18.45" customHeight="1">
      <c r="A28" s="337" t="s">
        <v>33</v>
      </c>
      <c r="B28" s="338"/>
      <c r="C28" s="338"/>
      <c r="D28" s="338"/>
      <c r="E28" s="338"/>
      <c r="F28" s="339"/>
      <c r="G28" s="6">
        <v>4500</v>
      </c>
      <c r="H28" s="7"/>
      <c r="I28" s="343"/>
      <c r="J28" s="344"/>
      <c r="K28" s="345"/>
    </row>
    <row r="29" spans="1:11" ht="18.45" customHeight="1">
      <c r="A29" s="349" t="s">
        <v>34</v>
      </c>
      <c r="B29" s="350"/>
      <c r="C29" s="350"/>
      <c r="D29" s="350"/>
      <c r="E29" s="350"/>
      <c r="F29" s="351"/>
      <c r="G29" s="6">
        <v>4600</v>
      </c>
      <c r="H29" s="7"/>
      <c r="I29" s="343"/>
      <c r="J29" s="344"/>
      <c r="K29" s="345"/>
    </row>
    <row r="30" spans="1:11" ht="18.45" customHeight="1" thickBot="1">
      <c r="A30" s="323" t="s">
        <v>35</v>
      </c>
      <c r="B30" s="324"/>
      <c r="C30" s="324"/>
      <c r="D30" s="324"/>
      <c r="E30" s="324"/>
      <c r="F30" s="324"/>
      <c r="G30" s="12">
        <v>2950</v>
      </c>
      <c r="H30" s="11"/>
      <c r="I30" s="346"/>
      <c r="J30" s="347"/>
      <c r="K30" s="348"/>
    </row>
    <row r="31" spans="1:11">
      <c r="A31" s="335"/>
      <c r="B31" s="335"/>
      <c r="C31" s="335"/>
      <c r="D31" s="335"/>
      <c r="E31" s="335"/>
      <c r="F31" s="335"/>
    </row>
    <row r="32" spans="1:11" ht="13.8" thickBot="1">
      <c r="A32" s="336" t="s">
        <v>36</v>
      </c>
      <c r="B32" s="336"/>
      <c r="C32" s="336"/>
      <c r="D32" s="336"/>
      <c r="E32" s="336"/>
      <c r="F32" s="336"/>
      <c r="G32" s="336"/>
      <c r="H32" s="336"/>
      <c r="I32" s="336"/>
      <c r="J32" s="336"/>
      <c r="K32" s="336"/>
    </row>
    <row r="33" spans="1:11" ht="19.95" customHeight="1">
      <c r="A33" s="328" t="s">
        <v>37</v>
      </c>
      <c r="B33" s="329"/>
      <c r="C33" s="13" t="s">
        <v>38</v>
      </c>
      <c r="D33" s="330"/>
      <c r="E33" s="331"/>
      <c r="F33" s="14" t="s">
        <v>39</v>
      </c>
      <c r="G33" s="15"/>
      <c r="H33" s="15"/>
      <c r="I33" s="15"/>
      <c r="J33" s="15"/>
      <c r="K33" s="16"/>
    </row>
    <row r="34" spans="1:11" ht="19.95" customHeight="1">
      <c r="A34" s="315"/>
      <c r="B34" s="314"/>
      <c r="C34" s="332"/>
      <c r="D34" s="333"/>
      <c r="E34" s="333"/>
      <c r="F34" s="333"/>
      <c r="G34" s="333"/>
      <c r="H34" s="333"/>
      <c r="I34" s="333"/>
      <c r="J34" s="333"/>
      <c r="K34" s="334"/>
    </row>
    <row r="35" spans="1:11" ht="19.95" customHeight="1">
      <c r="A35" s="313" t="s">
        <v>40</v>
      </c>
      <c r="B35" s="314"/>
      <c r="C35" s="316"/>
      <c r="D35" s="317"/>
      <c r="E35" s="317"/>
      <c r="F35" s="317"/>
      <c r="G35" s="317"/>
      <c r="H35" s="317"/>
      <c r="I35" s="317"/>
      <c r="J35" s="317"/>
      <c r="K35" s="318"/>
    </row>
    <row r="36" spans="1:11" ht="19.95" customHeight="1">
      <c r="A36" s="315"/>
      <c r="B36" s="314"/>
      <c r="C36" s="17" t="s">
        <v>41</v>
      </c>
      <c r="D36" s="319"/>
      <c r="E36" s="320"/>
      <c r="F36" s="320"/>
      <c r="G36" s="321"/>
      <c r="H36" s="17" t="s">
        <v>42</v>
      </c>
      <c r="I36" s="319"/>
      <c r="J36" s="320"/>
      <c r="K36" s="322"/>
    </row>
    <row r="37" spans="1:11" ht="19.95" customHeight="1">
      <c r="A37" s="354" t="s">
        <v>43</v>
      </c>
      <c r="B37" s="355"/>
      <c r="C37" s="356"/>
      <c r="D37" s="320"/>
      <c r="E37" s="320"/>
      <c r="F37" s="320"/>
      <c r="G37" s="320"/>
      <c r="H37" s="320"/>
      <c r="I37" s="320"/>
      <c r="J37" s="320"/>
      <c r="K37" s="322"/>
    </row>
    <row r="38" spans="1:11" ht="19.95" customHeight="1">
      <c r="A38" s="314" t="s">
        <v>44</v>
      </c>
      <c r="B38" s="314"/>
      <c r="C38" s="357"/>
      <c r="D38" s="357"/>
      <c r="E38" s="357"/>
      <c r="F38" s="18" t="s">
        <v>45</v>
      </c>
      <c r="G38" s="19"/>
      <c r="H38" s="17" t="s">
        <v>46</v>
      </c>
      <c r="I38" s="358"/>
      <c r="J38" s="358"/>
      <c r="K38" s="358"/>
    </row>
    <row r="39" spans="1:11" ht="40.049999999999997" customHeight="1">
      <c r="A39" s="359" t="s">
        <v>47</v>
      </c>
      <c r="B39" s="360"/>
      <c r="C39" s="361"/>
      <c r="D39" s="362"/>
      <c r="E39" s="362"/>
      <c r="F39" s="362"/>
      <c r="G39" s="362"/>
      <c r="H39" s="362"/>
      <c r="I39" s="362"/>
      <c r="J39" s="362"/>
      <c r="K39" s="363"/>
    </row>
    <row r="41" spans="1:11" s="20" customFormat="1">
      <c r="A41" s="364" t="s">
        <v>48</v>
      </c>
      <c r="B41" s="364"/>
      <c r="C41" s="364"/>
      <c r="D41" s="364"/>
      <c r="E41" s="364"/>
      <c r="F41" s="364"/>
      <c r="G41" s="364"/>
      <c r="H41" s="364"/>
      <c r="I41" s="364"/>
      <c r="J41" s="364"/>
      <c r="K41" s="364"/>
    </row>
    <row r="42" spans="1:11" s="20" customFormat="1">
      <c r="A42" s="21" t="s">
        <v>49</v>
      </c>
      <c r="B42" s="21"/>
      <c r="C42" s="21"/>
      <c r="D42" s="21"/>
      <c r="E42" s="21"/>
      <c r="F42" s="21"/>
      <c r="G42" s="21"/>
      <c r="H42" s="21"/>
      <c r="I42" s="21"/>
      <c r="J42" s="21"/>
      <c r="K42" s="21"/>
    </row>
    <row r="43" spans="1:11" s="27" customFormat="1" ht="20.399999999999999" customHeight="1">
      <c r="A43" s="22" t="s">
        <v>50</v>
      </c>
      <c r="B43" s="23" t="s">
        <v>51</v>
      </c>
      <c r="C43" s="24"/>
      <c r="D43" s="24"/>
      <c r="E43" s="25" t="s">
        <v>52</v>
      </c>
      <c r="F43" s="26"/>
      <c r="G43" s="26"/>
      <c r="H43" s="26"/>
      <c r="I43" s="26"/>
      <c r="J43" s="26"/>
      <c r="K43" s="26"/>
    </row>
    <row r="44" spans="1:11" s="28" customFormat="1" ht="15" customHeight="1">
      <c r="A44" s="365" t="s">
        <v>53</v>
      </c>
      <c r="B44" s="365"/>
      <c r="C44" s="365"/>
      <c r="D44" s="365"/>
      <c r="E44" s="365"/>
      <c r="F44" s="365"/>
      <c r="G44" s="365"/>
      <c r="H44" s="365"/>
      <c r="I44" s="365"/>
      <c r="J44" s="365"/>
      <c r="K44" s="365"/>
    </row>
    <row r="45" spans="1:11" s="20" customFormat="1">
      <c r="A45" s="29" t="s">
        <v>54</v>
      </c>
    </row>
    <row r="46" spans="1:11" s="20" customFormat="1">
      <c r="A46" s="20" t="s">
        <v>55</v>
      </c>
    </row>
    <row r="47" spans="1:11" s="20" customFormat="1">
      <c r="A47" s="20" t="s">
        <v>56</v>
      </c>
    </row>
    <row r="48" spans="1:11" s="20" customFormat="1"/>
    <row r="49" spans="1:48" s="20" customFormat="1"/>
    <row r="50" spans="1:48" s="32" customFormat="1" ht="60" customHeight="1">
      <c r="A50" s="352" t="s">
        <v>57</v>
      </c>
      <c r="B50" s="352"/>
      <c r="C50" s="352"/>
      <c r="D50" s="352"/>
      <c r="E50" s="352"/>
      <c r="F50" s="352"/>
      <c r="G50" s="352"/>
      <c r="H50" s="352"/>
      <c r="I50" s="352"/>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2"/>
      <c r="AT50" s="2"/>
      <c r="AU50" s="2"/>
      <c r="AV50" s="31"/>
    </row>
    <row r="51" spans="1:48" s="32" customFormat="1" ht="18" customHeight="1">
      <c r="A51" s="33"/>
      <c r="B51" s="33"/>
      <c r="C51" s="31"/>
      <c r="D51" s="31"/>
      <c r="E51" s="31"/>
      <c r="F51" s="31"/>
      <c r="G51" s="31"/>
      <c r="H51" s="31"/>
      <c r="I51" s="31"/>
      <c r="AM51" s="33"/>
      <c r="AN51" s="33"/>
      <c r="AO51" s="33"/>
      <c r="AP51" s="33"/>
      <c r="AQ51" s="33"/>
      <c r="AR51" s="33"/>
      <c r="AS51" s="2"/>
      <c r="AT51" s="2"/>
      <c r="AU51" s="2"/>
      <c r="AV51" s="33"/>
    </row>
    <row r="52" spans="1:48" s="32" customFormat="1" ht="60" customHeight="1">
      <c r="A52" s="353" t="s">
        <v>58</v>
      </c>
      <c r="B52" s="353"/>
      <c r="C52" s="353"/>
      <c r="D52" s="353"/>
      <c r="E52" s="353"/>
      <c r="F52" s="353"/>
      <c r="G52" s="353"/>
      <c r="H52" s="353"/>
      <c r="I52" s="353"/>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2"/>
      <c r="AT52" s="2"/>
      <c r="AU52" s="2"/>
      <c r="AV52" s="31"/>
    </row>
    <row r="54" spans="1:48" ht="25.2" customHeight="1">
      <c r="A54" s="2" t="s">
        <v>59</v>
      </c>
    </row>
    <row r="55" spans="1:48" ht="31.2" customHeight="1"/>
    <row r="56" spans="1:48" ht="36" customHeight="1"/>
    <row r="57" spans="1:48" ht="36" customHeight="1"/>
  </sheetData>
  <sheetProtection algorithmName="SHA-512" hashValue="ASZIpXILwjC8g1P15882i4UeESTSKinveJa8kzMdiE53mGB3Fr2yDmuGaiwBLIL7cJ/2DHkwmVMYC1qSm7vCdw==" saltValue="0on2jQ/NPcXfhr8XvYuACw==" spinCount="100000" sheet="1" formatCells="0"/>
  <mergeCells count="66">
    <mergeCell ref="A50:I50"/>
    <mergeCell ref="A52:I52"/>
    <mergeCell ref="A37:B37"/>
    <mergeCell ref="C37:K37"/>
    <mergeCell ref="A38:B38"/>
    <mergeCell ref="C38:E38"/>
    <mergeCell ref="I38:K38"/>
    <mergeCell ref="A39:B39"/>
    <mergeCell ref="C39:K39"/>
    <mergeCell ref="A41:K41"/>
    <mergeCell ref="A44:K44"/>
    <mergeCell ref="A35:B36"/>
    <mergeCell ref="C35:K35"/>
    <mergeCell ref="D36:G36"/>
    <mergeCell ref="I36:K36"/>
    <mergeCell ref="A25:F25"/>
    <mergeCell ref="A26:K26"/>
    <mergeCell ref="A33:B34"/>
    <mergeCell ref="D33:E33"/>
    <mergeCell ref="C34:K34"/>
    <mergeCell ref="A31:F31"/>
    <mergeCell ref="A32:K32"/>
    <mergeCell ref="A27:F27"/>
    <mergeCell ref="I27:K30"/>
    <mergeCell ref="A28:F28"/>
    <mergeCell ref="A29:F29"/>
    <mergeCell ref="A30:F30"/>
    <mergeCell ref="A23:K23"/>
    <mergeCell ref="A24:F24"/>
    <mergeCell ref="I24:K25"/>
    <mergeCell ref="A17:F17"/>
    <mergeCell ref="I17:K17"/>
    <mergeCell ref="A18:F18"/>
    <mergeCell ref="I18:K18"/>
    <mergeCell ref="A19:F19"/>
    <mergeCell ref="I19:K19"/>
    <mergeCell ref="A20:F20"/>
    <mergeCell ref="I20:K20"/>
    <mergeCell ref="A21:F21"/>
    <mergeCell ref="A22:F22"/>
    <mergeCell ref="I22:K22"/>
    <mergeCell ref="I21:K21"/>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1:K3"/>
    <mergeCell ref="H5:K5"/>
    <mergeCell ref="A6:F6"/>
    <mergeCell ref="I6:K6"/>
    <mergeCell ref="A7:F7"/>
    <mergeCell ref="I7:K7"/>
  </mergeCells>
  <phoneticPr fontId="7"/>
  <hyperlinks>
    <hyperlink ref="B43" r:id="rId1" xr:uid="{1D311A06-7ACD-4556-9B0D-29C6B43DF8E6}"/>
  </hyperlinks>
  <printOptions horizontalCentered="1"/>
  <pageMargins left="0.47244094488188981" right="0.39370078740157483" top="0.39370078740157483" bottom="0.3937007874015748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22F6-EBCB-4ECA-B6B8-09A1B2CA39F5}">
  <sheetPr>
    <pageSetUpPr fitToPage="1"/>
  </sheetPr>
  <dimension ref="A1:BH146"/>
  <sheetViews>
    <sheetView zoomScaleNormal="100" workbookViewId="0">
      <selection activeCell="N4" sqref="N4"/>
    </sheetView>
  </sheetViews>
  <sheetFormatPr defaultRowHeight="18"/>
  <cols>
    <col min="1" max="16" width="8.88671875" style="40"/>
    <col min="17" max="17" width="9.77734375" style="40" bestFit="1" customWidth="1"/>
    <col min="18" max="56" width="10.5546875" style="40" customWidth="1"/>
    <col min="57" max="16384" width="8.88671875" style="40"/>
  </cols>
  <sheetData>
    <row r="1" spans="1:60">
      <c r="A1" s="370" t="s">
        <v>60</v>
      </c>
      <c r="B1" s="370"/>
      <c r="C1" s="370"/>
      <c r="D1" s="370"/>
      <c r="E1" s="370"/>
      <c r="F1" s="370"/>
      <c r="G1" s="370"/>
      <c r="H1" s="370"/>
      <c r="I1" s="370"/>
      <c r="J1" s="370"/>
      <c r="K1" s="370"/>
      <c r="L1" s="36"/>
      <c r="M1" s="37"/>
      <c r="N1" s="37"/>
      <c r="O1" s="37"/>
      <c r="P1" s="38"/>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9"/>
      <c r="BF1" s="39"/>
      <c r="BG1" s="39"/>
      <c r="BH1" s="39"/>
    </row>
    <row r="2" spans="1:60">
      <c r="A2" s="370"/>
      <c r="B2" s="370"/>
      <c r="C2" s="370"/>
      <c r="D2" s="370"/>
      <c r="E2" s="370"/>
      <c r="F2" s="370"/>
      <c r="G2" s="370"/>
      <c r="H2" s="370"/>
      <c r="I2" s="370"/>
      <c r="J2" s="370"/>
      <c r="K2" s="370"/>
      <c r="L2" s="36"/>
      <c r="M2" s="37"/>
      <c r="N2" s="37"/>
      <c r="O2" s="37"/>
      <c r="P2" s="38"/>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9"/>
      <c r="BF2" s="39"/>
      <c r="BG2" s="39"/>
      <c r="BH2" s="39"/>
    </row>
    <row r="3" spans="1:60" ht="18.600000000000001" thickBot="1">
      <c r="A3" s="370"/>
      <c r="B3" s="370"/>
      <c r="C3" s="370"/>
      <c r="D3" s="370"/>
      <c r="E3" s="370"/>
      <c r="F3" s="370"/>
      <c r="G3" s="370"/>
      <c r="H3" s="370"/>
      <c r="I3" s="370"/>
      <c r="J3" s="370"/>
      <c r="K3" s="370"/>
      <c r="L3" s="36"/>
      <c r="M3" s="37"/>
      <c r="N3" s="37"/>
      <c r="O3" s="37"/>
      <c r="P3" s="38"/>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9"/>
      <c r="BF3" s="39"/>
      <c r="BG3" s="39"/>
      <c r="BH3" s="39"/>
    </row>
    <row r="4" spans="1:60" ht="24.6" thickTop="1" thickBot="1">
      <c r="A4" s="36"/>
      <c r="B4" s="36"/>
      <c r="C4" s="35"/>
      <c r="D4" s="35"/>
      <c r="E4" s="35"/>
      <c r="F4" s="35"/>
      <c r="G4" s="35"/>
      <c r="H4" s="35"/>
      <c r="I4" s="35"/>
      <c r="J4" s="35"/>
      <c r="K4" s="35"/>
      <c r="L4" s="371" t="s">
        <v>61</v>
      </c>
      <c r="M4" s="372"/>
      <c r="N4" s="41"/>
      <c r="O4" s="37"/>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9"/>
      <c r="BF4" s="39"/>
      <c r="BG4" s="39"/>
      <c r="BH4" s="39"/>
    </row>
    <row r="5" spans="1:60" ht="19.2" thickTop="1" thickBot="1">
      <c r="A5" s="36"/>
      <c r="B5" s="36"/>
      <c r="C5" s="36"/>
      <c r="D5" s="36"/>
      <c r="E5" s="36"/>
      <c r="F5" s="36"/>
      <c r="G5" s="42" t="s">
        <v>1</v>
      </c>
      <c r="H5" s="373" t="str">
        <f>民間用申込書!$H$5</f>
        <v>年　　月　　日</v>
      </c>
      <c r="I5" s="373"/>
      <c r="J5" s="373"/>
      <c r="K5" s="373"/>
      <c r="L5" s="36"/>
      <c r="M5" s="37"/>
      <c r="N5" s="37"/>
      <c r="O5" s="37"/>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9"/>
      <c r="BF5" s="39"/>
      <c r="BG5" s="39"/>
      <c r="BH5" s="39"/>
    </row>
    <row r="6" spans="1:60" ht="21.6">
      <c r="A6" s="374" t="s">
        <v>62</v>
      </c>
      <c r="B6" s="375"/>
      <c r="C6" s="375"/>
      <c r="D6" s="375"/>
      <c r="E6" s="375"/>
      <c r="F6" s="375"/>
      <c r="G6" s="43" t="s">
        <v>63</v>
      </c>
      <c r="H6" s="44" t="s">
        <v>5</v>
      </c>
      <c r="I6" s="376" t="s">
        <v>6</v>
      </c>
      <c r="J6" s="376"/>
      <c r="K6" s="377"/>
      <c r="L6" s="45"/>
      <c r="M6" s="37"/>
      <c r="N6" s="46" t="s">
        <v>64</v>
      </c>
      <c r="O6" s="47"/>
      <c r="P6" s="48" t="s">
        <v>65</v>
      </c>
      <c r="Q6" s="48" t="s">
        <v>66</v>
      </c>
      <c r="R6" s="49" t="s">
        <v>67</v>
      </c>
      <c r="S6" s="49" t="s">
        <v>68</v>
      </c>
      <c r="T6" s="50"/>
      <c r="U6" s="51" t="s">
        <v>69</v>
      </c>
      <c r="V6" s="51" t="s">
        <v>70</v>
      </c>
      <c r="W6" s="51" t="s">
        <v>71</v>
      </c>
      <c r="X6" s="51" t="s">
        <v>72</v>
      </c>
      <c r="Y6" s="50"/>
      <c r="Z6" s="50"/>
      <c r="AA6" s="52"/>
      <c r="AB6" s="53"/>
      <c r="AC6" s="50"/>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c r="A7" s="366" t="s">
        <v>7</v>
      </c>
      <c r="B7" s="367"/>
      <c r="C7" s="367"/>
      <c r="D7" s="367"/>
      <c r="E7" s="367"/>
      <c r="F7" s="367"/>
      <c r="G7" s="54">
        <v>7000</v>
      </c>
      <c r="H7" s="55">
        <f>民間用申込書!H7</f>
        <v>0</v>
      </c>
      <c r="I7" s="368" t="s">
        <v>73</v>
      </c>
      <c r="J7" s="368"/>
      <c r="K7" s="369"/>
      <c r="L7" s="45"/>
      <c r="M7" s="37"/>
      <c r="N7" s="56">
        <f>G7*H7</f>
        <v>0</v>
      </c>
      <c r="O7" s="38"/>
      <c r="P7" s="57">
        <v>150</v>
      </c>
      <c r="Q7" s="58">
        <f>P7*H7</f>
        <v>0</v>
      </c>
      <c r="R7" s="59">
        <v>1580</v>
      </c>
      <c r="S7" s="58">
        <f>R7*H7</f>
        <v>0</v>
      </c>
      <c r="T7" s="36"/>
      <c r="U7" s="60" t="str">
        <f>IF(H7&gt;=1, A7, "")</f>
        <v/>
      </c>
      <c r="V7" s="60" t="str">
        <f>IF(H7&gt;=1, G7, "")</f>
        <v/>
      </c>
      <c r="W7" s="61" t="str">
        <f>IF(H7&gt;=1, H7, "")</f>
        <v/>
      </c>
      <c r="X7" s="61" t="str">
        <f>IF(H7&gt;=1, N7, "")</f>
        <v/>
      </c>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c r="A8" s="366" t="s">
        <v>8</v>
      </c>
      <c r="B8" s="367"/>
      <c r="C8" s="367"/>
      <c r="D8" s="367"/>
      <c r="E8" s="367"/>
      <c r="F8" s="367"/>
      <c r="G8" s="54">
        <v>4500</v>
      </c>
      <c r="H8" s="55">
        <f>民間用申込書!H8</f>
        <v>0</v>
      </c>
      <c r="I8" s="368"/>
      <c r="J8" s="368"/>
      <c r="K8" s="369"/>
      <c r="L8" s="45"/>
      <c r="M8" s="37"/>
      <c r="N8" s="56">
        <f t="shared" ref="N8:N22" si="0">G8*H8</f>
        <v>0</v>
      </c>
      <c r="O8" s="38"/>
      <c r="P8" s="57">
        <v>12</v>
      </c>
      <c r="Q8" s="58">
        <f t="shared" ref="Q8:Q22" si="1">P8*H8</f>
        <v>0</v>
      </c>
      <c r="R8" s="59">
        <v>680</v>
      </c>
      <c r="S8" s="58">
        <f t="shared" ref="S8:S22" si="2">R8*H8</f>
        <v>0</v>
      </c>
      <c r="T8" s="36"/>
      <c r="U8" s="60" t="str">
        <f t="shared" ref="U8:U31" si="3">IF(H8&gt;=1, A8, "")</f>
        <v/>
      </c>
      <c r="V8" s="60" t="str">
        <f t="shared" ref="V8:V31" si="4">IF(H8&gt;=1, G8, "")</f>
        <v/>
      </c>
      <c r="W8" s="61" t="str">
        <f t="shared" ref="W8:W31" si="5">IF(H8&gt;=1, H8, "")</f>
        <v/>
      </c>
      <c r="X8" s="61" t="str">
        <f t="shared" ref="X8:X26" si="6">IF(H8&gt;=1, N8, "")</f>
        <v/>
      </c>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c r="A9" s="366" t="s">
        <v>9</v>
      </c>
      <c r="B9" s="367"/>
      <c r="C9" s="367"/>
      <c r="D9" s="367"/>
      <c r="E9" s="367"/>
      <c r="F9" s="367"/>
      <c r="G9" s="54">
        <v>4500</v>
      </c>
      <c r="H9" s="55">
        <f>民間用申込書!H9</f>
        <v>0</v>
      </c>
      <c r="I9" s="368" t="s">
        <v>74</v>
      </c>
      <c r="J9" s="368"/>
      <c r="K9" s="369"/>
      <c r="L9" s="45"/>
      <c r="M9" s="37"/>
      <c r="N9" s="56">
        <f t="shared" si="0"/>
        <v>0</v>
      </c>
      <c r="O9" s="38"/>
      <c r="P9" s="57">
        <v>10</v>
      </c>
      <c r="Q9" s="58">
        <f t="shared" si="1"/>
        <v>0</v>
      </c>
      <c r="R9" s="59">
        <v>480</v>
      </c>
      <c r="S9" s="58">
        <f t="shared" si="2"/>
        <v>0</v>
      </c>
      <c r="T9" s="36"/>
      <c r="U9" s="60" t="str">
        <f t="shared" si="3"/>
        <v/>
      </c>
      <c r="V9" s="60" t="str">
        <f t="shared" si="4"/>
        <v/>
      </c>
      <c r="W9" s="61" t="str">
        <f t="shared" si="5"/>
        <v/>
      </c>
      <c r="X9" s="61" t="str">
        <f t="shared" si="6"/>
        <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c r="A10" s="366" t="s">
        <v>75</v>
      </c>
      <c r="B10" s="367"/>
      <c r="C10" s="367"/>
      <c r="D10" s="367"/>
      <c r="E10" s="367"/>
      <c r="F10" s="367"/>
      <c r="G10" s="54">
        <v>3400</v>
      </c>
      <c r="H10" s="55">
        <f>民間用申込書!H10</f>
        <v>0</v>
      </c>
      <c r="I10" s="368"/>
      <c r="J10" s="368"/>
      <c r="K10" s="369"/>
      <c r="L10" s="45"/>
      <c r="M10" s="37"/>
      <c r="N10" s="56">
        <f t="shared" si="0"/>
        <v>0</v>
      </c>
      <c r="O10" s="38"/>
      <c r="P10" s="57">
        <v>18</v>
      </c>
      <c r="Q10" s="58">
        <f t="shared" si="1"/>
        <v>0</v>
      </c>
      <c r="R10" s="59">
        <v>1000</v>
      </c>
      <c r="S10" s="58">
        <f t="shared" si="2"/>
        <v>0</v>
      </c>
      <c r="T10" s="36"/>
      <c r="U10" s="60" t="str">
        <f t="shared" si="3"/>
        <v/>
      </c>
      <c r="V10" s="60" t="str">
        <f t="shared" si="4"/>
        <v/>
      </c>
      <c r="W10" s="61" t="str">
        <f t="shared" si="5"/>
        <v/>
      </c>
      <c r="X10" s="61" t="str">
        <f t="shared" si="6"/>
        <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c r="A11" s="366" t="s">
        <v>12</v>
      </c>
      <c r="B11" s="367"/>
      <c r="C11" s="367"/>
      <c r="D11" s="367"/>
      <c r="E11" s="367"/>
      <c r="F11" s="367"/>
      <c r="G11" s="54">
        <v>3200</v>
      </c>
      <c r="H11" s="55">
        <f>民間用申込書!H11</f>
        <v>0</v>
      </c>
      <c r="I11" s="368"/>
      <c r="J11" s="368"/>
      <c r="K11" s="369"/>
      <c r="L11" s="45"/>
      <c r="M11" s="37"/>
      <c r="N11" s="56">
        <f t="shared" si="0"/>
        <v>0</v>
      </c>
      <c r="O11" s="38"/>
      <c r="P11" s="57">
        <v>8</v>
      </c>
      <c r="Q11" s="58">
        <f t="shared" si="1"/>
        <v>0</v>
      </c>
      <c r="R11" s="59">
        <v>400</v>
      </c>
      <c r="S11" s="58">
        <f t="shared" si="2"/>
        <v>0</v>
      </c>
      <c r="T11" s="36"/>
      <c r="U11" s="60" t="str">
        <f t="shared" si="3"/>
        <v/>
      </c>
      <c r="V11" s="60" t="str">
        <f t="shared" si="4"/>
        <v/>
      </c>
      <c r="W11" s="61" t="str">
        <f t="shared" si="5"/>
        <v/>
      </c>
      <c r="X11" s="61" t="str">
        <f t="shared" si="6"/>
        <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c r="A12" s="366" t="s">
        <v>13</v>
      </c>
      <c r="B12" s="367"/>
      <c r="C12" s="367"/>
      <c r="D12" s="367"/>
      <c r="E12" s="367"/>
      <c r="F12" s="367"/>
      <c r="G12" s="54">
        <v>3500</v>
      </c>
      <c r="H12" s="55">
        <f>民間用申込書!H12</f>
        <v>0</v>
      </c>
      <c r="I12" s="368" t="s">
        <v>74</v>
      </c>
      <c r="J12" s="368"/>
      <c r="K12" s="369"/>
      <c r="L12" s="45"/>
      <c r="M12" s="37"/>
      <c r="N12" s="56">
        <f t="shared" si="0"/>
        <v>0</v>
      </c>
      <c r="O12" s="38"/>
      <c r="P12" s="57">
        <v>13</v>
      </c>
      <c r="Q12" s="58">
        <f t="shared" si="1"/>
        <v>0</v>
      </c>
      <c r="R12" s="59">
        <v>820</v>
      </c>
      <c r="S12" s="58">
        <f t="shared" si="2"/>
        <v>0</v>
      </c>
      <c r="T12" s="36"/>
      <c r="U12" s="60" t="str">
        <f t="shared" si="3"/>
        <v/>
      </c>
      <c r="V12" s="60" t="str">
        <f t="shared" si="4"/>
        <v/>
      </c>
      <c r="W12" s="61" t="str">
        <f t="shared" si="5"/>
        <v/>
      </c>
      <c r="X12" s="61" t="str">
        <f t="shared" si="6"/>
        <v/>
      </c>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c r="A13" s="378" t="s">
        <v>14</v>
      </c>
      <c r="B13" s="379"/>
      <c r="C13" s="379"/>
      <c r="D13" s="379"/>
      <c r="E13" s="379"/>
      <c r="F13" s="379"/>
      <c r="G13" s="62">
        <v>4900</v>
      </c>
      <c r="H13" s="55">
        <f>民間用申込書!H13</f>
        <v>0</v>
      </c>
      <c r="I13" s="368"/>
      <c r="J13" s="368"/>
      <c r="K13" s="369"/>
      <c r="L13" s="45"/>
      <c r="M13" s="37"/>
      <c r="N13" s="56">
        <f t="shared" si="0"/>
        <v>0</v>
      </c>
      <c r="O13" s="38"/>
      <c r="P13" s="57">
        <v>15</v>
      </c>
      <c r="Q13" s="58">
        <f t="shared" si="1"/>
        <v>0</v>
      </c>
      <c r="R13" s="59">
        <v>760</v>
      </c>
      <c r="S13" s="58">
        <f t="shared" si="2"/>
        <v>0</v>
      </c>
      <c r="T13" s="36"/>
      <c r="U13" s="60" t="str">
        <f t="shared" si="3"/>
        <v/>
      </c>
      <c r="V13" s="60" t="str">
        <f t="shared" si="4"/>
        <v/>
      </c>
      <c r="W13" s="61" t="str">
        <f t="shared" si="5"/>
        <v/>
      </c>
      <c r="X13" s="61" t="str">
        <f t="shared" si="6"/>
        <v/>
      </c>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c r="A14" s="380" t="s">
        <v>76</v>
      </c>
      <c r="B14" s="381"/>
      <c r="C14" s="381"/>
      <c r="D14" s="381"/>
      <c r="E14" s="381"/>
      <c r="F14" s="382"/>
      <c r="G14" s="54">
        <v>2500</v>
      </c>
      <c r="H14" s="55">
        <f>民間用申込書!H14</f>
        <v>0</v>
      </c>
      <c r="I14" s="368"/>
      <c r="J14" s="368"/>
      <c r="K14" s="369"/>
      <c r="L14" s="36"/>
      <c r="M14" s="37"/>
      <c r="N14" s="56">
        <f t="shared" si="0"/>
        <v>0</v>
      </c>
      <c r="O14" s="38"/>
      <c r="P14" s="57">
        <v>11</v>
      </c>
      <c r="Q14" s="58">
        <f t="shared" si="1"/>
        <v>0</v>
      </c>
      <c r="R14" s="59">
        <v>580</v>
      </c>
      <c r="S14" s="58">
        <f t="shared" si="2"/>
        <v>0</v>
      </c>
      <c r="T14" s="36"/>
      <c r="U14" s="60" t="str">
        <f t="shared" si="3"/>
        <v/>
      </c>
      <c r="V14" s="60" t="str">
        <f t="shared" si="4"/>
        <v/>
      </c>
      <c r="W14" s="61" t="str">
        <f t="shared" si="5"/>
        <v/>
      </c>
      <c r="X14" s="61" t="str">
        <f t="shared" si="6"/>
        <v/>
      </c>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row>
    <row r="15" spans="1:60">
      <c r="A15" s="380" t="s">
        <v>16</v>
      </c>
      <c r="B15" s="381"/>
      <c r="C15" s="381"/>
      <c r="D15" s="381"/>
      <c r="E15" s="381"/>
      <c r="F15" s="382"/>
      <c r="G15" s="54">
        <v>2300</v>
      </c>
      <c r="H15" s="55">
        <f>民間用申込書!H15</f>
        <v>0</v>
      </c>
      <c r="I15" s="368"/>
      <c r="J15" s="368"/>
      <c r="K15" s="369"/>
      <c r="L15" s="36"/>
      <c r="M15" s="37"/>
      <c r="N15" s="56">
        <f t="shared" si="0"/>
        <v>0</v>
      </c>
      <c r="O15" s="38"/>
      <c r="P15" s="57">
        <v>9</v>
      </c>
      <c r="Q15" s="58">
        <f t="shared" si="1"/>
        <v>0</v>
      </c>
      <c r="R15" s="59">
        <v>500</v>
      </c>
      <c r="S15" s="58">
        <f t="shared" si="2"/>
        <v>0</v>
      </c>
      <c r="T15" s="36"/>
      <c r="U15" s="60" t="str">
        <f t="shared" si="3"/>
        <v/>
      </c>
      <c r="V15" s="60" t="str">
        <f t="shared" si="4"/>
        <v/>
      </c>
      <c r="W15" s="61" t="str">
        <f t="shared" si="5"/>
        <v/>
      </c>
      <c r="X15" s="61" t="str">
        <f t="shared" si="6"/>
        <v/>
      </c>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c r="A16" s="366" t="s">
        <v>17</v>
      </c>
      <c r="B16" s="367"/>
      <c r="C16" s="367"/>
      <c r="D16" s="367"/>
      <c r="E16" s="367"/>
      <c r="F16" s="367"/>
      <c r="G16" s="54">
        <v>70</v>
      </c>
      <c r="H16" s="55">
        <f>民間用申込書!H16</f>
        <v>0</v>
      </c>
      <c r="I16" s="368"/>
      <c r="J16" s="368"/>
      <c r="K16" s="369"/>
      <c r="L16" s="36"/>
      <c r="M16" s="37"/>
      <c r="N16" s="56">
        <f t="shared" si="0"/>
        <v>0</v>
      </c>
      <c r="O16" s="38"/>
      <c r="P16" s="63">
        <v>1.5</v>
      </c>
      <c r="Q16" s="58">
        <f t="shared" si="1"/>
        <v>0</v>
      </c>
      <c r="R16" s="59">
        <v>20</v>
      </c>
      <c r="S16" s="58">
        <f t="shared" si="2"/>
        <v>0</v>
      </c>
      <c r="T16" s="36"/>
      <c r="U16" s="60" t="str">
        <f t="shared" si="3"/>
        <v/>
      </c>
      <c r="V16" s="60" t="str">
        <f t="shared" si="4"/>
        <v/>
      </c>
      <c r="W16" s="61" t="str">
        <f t="shared" si="5"/>
        <v/>
      </c>
      <c r="X16" s="61" t="str">
        <f t="shared" si="6"/>
        <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60">
      <c r="A17" s="366" t="s">
        <v>19</v>
      </c>
      <c r="B17" s="367"/>
      <c r="C17" s="367"/>
      <c r="D17" s="367"/>
      <c r="E17" s="367"/>
      <c r="F17" s="367"/>
      <c r="G17" s="54">
        <v>70</v>
      </c>
      <c r="H17" s="55">
        <f>民間用申込書!H17</f>
        <v>0</v>
      </c>
      <c r="I17" s="368"/>
      <c r="J17" s="368"/>
      <c r="K17" s="369"/>
      <c r="L17" s="36"/>
      <c r="M17" s="37"/>
      <c r="N17" s="56">
        <f t="shared" si="0"/>
        <v>0</v>
      </c>
      <c r="O17" s="38"/>
      <c r="P17" s="63">
        <v>1.5</v>
      </c>
      <c r="Q17" s="58">
        <f t="shared" si="1"/>
        <v>0</v>
      </c>
      <c r="R17" s="59">
        <v>20</v>
      </c>
      <c r="S17" s="58">
        <f t="shared" si="2"/>
        <v>0</v>
      </c>
      <c r="T17" s="36"/>
      <c r="U17" s="60" t="str">
        <f t="shared" si="3"/>
        <v/>
      </c>
      <c r="V17" s="60" t="str">
        <f t="shared" si="4"/>
        <v/>
      </c>
      <c r="W17" s="61" t="str">
        <f t="shared" si="5"/>
        <v/>
      </c>
      <c r="X17" s="61" t="str">
        <f t="shared" si="6"/>
        <v/>
      </c>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row>
    <row r="18" spans="1:60">
      <c r="A18" s="366" t="s">
        <v>20</v>
      </c>
      <c r="B18" s="367"/>
      <c r="C18" s="367"/>
      <c r="D18" s="367"/>
      <c r="E18" s="367"/>
      <c r="F18" s="367"/>
      <c r="G18" s="54">
        <v>70</v>
      </c>
      <c r="H18" s="55">
        <f>民間用申込書!H18</f>
        <v>0</v>
      </c>
      <c r="I18" s="368"/>
      <c r="J18" s="368"/>
      <c r="K18" s="369"/>
      <c r="L18" s="36"/>
      <c r="M18" s="37"/>
      <c r="N18" s="56">
        <f t="shared" si="0"/>
        <v>0</v>
      </c>
      <c r="O18" s="38"/>
      <c r="P18" s="63">
        <v>1.5</v>
      </c>
      <c r="Q18" s="58">
        <f t="shared" si="1"/>
        <v>0</v>
      </c>
      <c r="R18" s="59">
        <v>20</v>
      </c>
      <c r="S18" s="58">
        <f t="shared" si="2"/>
        <v>0</v>
      </c>
      <c r="T18" s="36"/>
      <c r="U18" s="60" t="str">
        <f t="shared" si="3"/>
        <v/>
      </c>
      <c r="V18" s="60" t="str">
        <f t="shared" si="4"/>
        <v/>
      </c>
      <c r="W18" s="61" t="str">
        <f t="shared" si="5"/>
        <v/>
      </c>
      <c r="X18" s="61" t="str">
        <f t="shared" si="6"/>
        <v/>
      </c>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row>
    <row r="19" spans="1:60">
      <c r="A19" s="383" t="s">
        <v>21</v>
      </c>
      <c r="B19" s="384"/>
      <c r="C19" s="384"/>
      <c r="D19" s="384"/>
      <c r="E19" s="384"/>
      <c r="F19" s="384"/>
      <c r="G19" s="54">
        <v>61</v>
      </c>
      <c r="H19" s="55">
        <f>民間用申込書!H19</f>
        <v>0</v>
      </c>
      <c r="I19" s="368"/>
      <c r="J19" s="368"/>
      <c r="K19" s="369"/>
      <c r="L19" s="36"/>
      <c r="M19" s="37"/>
      <c r="N19" s="56">
        <f t="shared" si="0"/>
        <v>0</v>
      </c>
      <c r="O19" s="38"/>
      <c r="P19" s="63">
        <v>1.5</v>
      </c>
      <c r="Q19" s="58">
        <f t="shared" si="1"/>
        <v>0</v>
      </c>
      <c r="R19" s="59">
        <v>20</v>
      </c>
      <c r="S19" s="58">
        <f t="shared" si="2"/>
        <v>0</v>
      </c>
      <c r="T19" s="36"/>
      <c r="U19" s="60" t="str">
        <f t="shared" si="3"/>
        <v/>
      </c>
      <c r="V19" s="60" t="str">
        <f t="shared" si="4"/>
        <v/>
      </c>
      <c r="W19" s="61" t="str">
        <f t="shared" si="5"/>
        <v/>
      </c>
      <c r="X19" s="61" t="str">
        <f t="shared" si="6"/>
        <v/>
      </c>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row>
    <row r="20" spans="1:60">
      <c r="A20" s="383" t="s">
        <v>77</v>
      </c>
      <c r="B20" s="384"/>
      <c r="C20" s="384"/>
      <c r="D20" s="384"/>
      <c r="E20" s="384"/>
      <c r="F20" s="384"/>
      <c r="G20" s="54">
        <v>82</v>
      </c>
      <c r="H20" s="55">
        <f>民間用申込書!H20</f>
        <v>0</v>
      </c>
      <c r="I20" s="368"/>
      <c r="J20" s="368"/>
      <c r="K20" s="369"/>
      <c r="L20" s="36"/>
      <c r="M20" s="37"/>
      <c r="N20" s="56">
        <f t="shared" si="0"/>
        <v>0</v>
      </c>
      <c r="O20" s="38"/>
      <c r="P20" s="63">
        <v>1.5</v>
      </c>
      <c r="Q20" s="58">
        <f t="shared" si="1"/>
        <v>0</v>
      </c>
      <c r="R20" s="59">
        <v>20</v>
      </c>
      <c r="S20" s="58">
        <f t="shared" si="2"/>
        <v>0</v>
      </c>
      <c r="T20" s="36"/>
      <c r="U20" s="60" t="str">
        <f t="shared" si="3"/>
        <v/>
      </c>
      <c r="V20" s="60" t="str">
        <f t="shared" si="4"/>
        <v/>
      </c>
      <c r="W20" s="61" t="str">
        <f t="shared" si="5"/>
        <v/>
      </c>
      <c r="X20" s="61" t="str">
        <f t="shared" si="6"/>
        <v/>
      </c>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row>
    <row r="21" spans="1:60">
      <c r="A21" s="383" t="s">
        <v>23</v>
      </c>
      <c r="B21" s="384"/>
      <c r="C21" s="384"/>
      <c r="D21" s="384"/>
      <c r="E21" s="384"/>
      <c r="F21" s="384"/>
      <c r="G21" s="54">
        <v>381</v>
      </c>
      <c r="H21" s="55">
        <f>民間用申込書!H21</f>
        <v>0</v>
      </c>
      <c r="I21" s="368"/>
      <c r="J21" s="368"/>
      <c r="K21" s="369"/>
      <c r="L21" s="36"/>
      <c r="M21" s="37"/>
      <c r="N21" s="56">
        <f t="shared" si="0"/>
        <v>0</v>
      </c>
      <c r="O21" s="38"/>
      <c r="P21" s="57">
        <v>2</v>
      </c>
      <c r="Q21" s="58">
        <f t="shared" si="1"/>
        <v>0</v>
      </c>
      <c r="R21" s="59">
        <v>60</v>
      </c>
      <c r="S21" s="58">
        <f t="shared" si="2"/>
        <v>0</v>
      </c>
      <c r="T21" s="36"/>
      <c r="U21" s="60" t="str">
        <f t="shared" si="3"/>
        <v/>
      </c>
      <c r="V21" s="60" t="str">
        <f t="shared" si="4"/>
        <v/>
      </c>
      <c r="W21" s="61" t="str">
        <f t="shared" si="5"/>
        <v/>
      </c>
      <c r="X21" s="61" t="str">
        <f t="shared" si="6"/>
        <v/>
      </c>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row>
    <row r="22" spans="1:60" ht="18.600000000000001" thickBot="1">
      <c r="A22" s="385" t="s">
        <v>25</v>
      </c>
      <c r="B22" s="386"/>
      <c r="C22" s="386"/>
      <c r="D22" s="386"/>
      <c r="E22" s="386"/>
      <c r="F22" s="386"/>
      <c r="G22" s="64">
        <v>660</v>
      </c>
      <c r="H22" s="55">
        <f>民間用申込書!H22</f>
        <v>0</v>
      </c>
      <c r="I22" s="387"/>
      <c r="J22" s="387"/>
      <c r="K22" s="388"/>
      <c r="L22" s="36"/>
      <c r="M22" s="37"/>
      <c r="N22" s="56">
        <f t="shared" si="0"/>
        <v>0</v>
      </c>
      <c r="O22" s="38"/>
      <c r="P22" s="57">
        <v>2</v>
      </c>
      <c r="Q22" s="58">
        <f t="shared" si="1"/>
        <v>0</v>
      </c>
      <c r="R22" s="65">
        <v>60</v>
      </c>
      <c r="S22" s="58">
        <f t="shared" si="2"/>
        <v>0</v>
      </c>
      <c r="T22" s="36"/>
      <c r="U22" s="60" t="str">
        <f t="shared" si="3"/>
        <v/>
      </c>
      <c r="V22" s="60" t="str">
        <f t="shared" si="4"/>
        <v/>
      </c>
      <c r="W22" s="61" t="str">
        <f t="shared" si="5"/>
        <v/>
      </c>
      <c r="X22" s="61" t="str">
        <f t="shared" si="6"/>
        <v/>
      </c>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row>
    <row r="23" spans="1:60">
      <c r="A23" s="389" t="s">
        <v>78</v>
      </c>
      <c r="B23" s="390"/>
      <c r="C23" s="390"/>
      <c r="D23" s="390"/>
      <c r="E23" s="390"/>
      <c r="F23" s="390"/>
      <c r="G23" s="66"/>
      <c r="H23" s="67"/>
      <c r="I23" s="67"/>
      <c r="J23" s="67"/>
      <c r="K23" s="68"/>
      <c r="L23" s="36"/>
      <c r="M23" s="37"/>
      <c r="N23" s="69"/>
      <c r="O23" s="38"/>
      <c r="P23" s="70"/>
      <c r="Q23" s="70"/>
      <c r="R23" s="70"/>
      <c r="S23" s="70"/>
      <c r="T23" s="36"/>
      <c r="U23" s="60" t="str">
        <f t="shared" si="3"/>
        <v/>
      </c>
      <c r="V23" s="60" t="str">
        <f t="shared" si="4"/>
        <v/>
      </c>
      <c r="W23" s="61" t="str">
        <f t="shared" si="5"/>
        <v/>
      </c>
      <c r="X23" s="61" t="str">
        <f t="shared" si="6"/>
        <v/>
      </c>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row>
    <row r="24" spans="1:60">
      <c r="A24" s="391" t="s">
        <v>79</v>
      </c>
      <c r="B24" s="392"/>
      <c r="C24" s="392"/>
      <c r="D24" s="392"/>
      <c r="E24" s="392"/>
      <c r="F24" s="392"/>
      <c r="G24" s="71">
        <v>3143</v>
      </c>
      <c r="H24" s="72">
        <f>民間用申込書!H24</f>
        <v>0</v>
      </c>
      <c r="I24" s="393" t="s">
        <v>80</v>
      </c>
      <c r="J24" s="394"/>
      <c r="K24" s="395"/>
      <c r="L24" s="73"/>
      <c r="M24" s="37"/>
      <c r="N24" s="56"/>
      <c r="O24" s="38"/>
      <c r="P24" s="399" t="s">
        <v>81</v>
      </c>
      <c r="Q24" s="74"/>
      <c r="R24" s="401" t="s">
        <v>81</v>
      </c>
      <c r="S24" s="74"/>
      <c r="T24" s="36"/>
      <c r="U24" s="60"/>
      <c r="V24" s="60"/>
      <c r="W24" s="61"/>
      <c r="X24" s="61"/>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row>
    <row r="25" spans="1:60" ht="18.600000000000001" thickBot="1">
      <c r="A25" s="403" t="s">
        <v>82</v>
      </c>
      <c r="B25" s="404"/>
      <c r="C25" s="404"/>
      <c r="D25" s="404"/>
      <c r="E25" s="404"/>
      <c r="F25" s="404"/>
      <c r="G25" s="286" t="s">
        <v>83</v>
      </c>
      <c r="H25" s="72">
        <f>民間用申込書!H25</f>
        <v>0</v>
      </c>
      <c r="I25" s="396"/>
      <c r="J25" s="397"/>
      <c r="K25" s="398"/>
      <c r="L25" s="73"/>
      <c r="M25" s="37"/>
      <c r="N25" s="56"/>
      <c r="O25" s="38"/>
      <c r="P25" s="400"/>
      <c r="Q25" s="74"/>
      <c r="R25" s="402"/>
      <c r="S25" s="74"/>
      <c r="T25" s="36"/>
      <c r="U25" s="60"/>
      <c r="V25" s="60"/>
      <c r="W25" s="61"/>
      <c r="X25" s="61"/>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row>
    <row r="26" spans="1:60">
      <c r="A26" s="406" t="s">
        <v>84</v>
      </c>
      <c r="B26" s="407"/>
      <c r="C26" s="407"/>
      <c r="D26" s="407"/>
      <c r="E26" s="407"/>
      <c r="F26" s="407"/>
      <c r="G26" s="75"/>
      <c r="H26" s="76"/>
      <c r="I26" s="76"/>
      <c r="J26" s="76"/>
      <c r="K26" s="77"/>
      <c r="L26" s="73"/>
      <c r="M26" s="37"/>
      <c r="N26" s="69"/>
      <c r="O26" s="38"/>
      <c r="P26" s="70"/>
      <c r="Q26" s="70"/>
      <c r="R26" s="70"/>
      <c r="S26" s="70"/>
      <c r="T26" s="36"/>
      <c r="U26" s="60" t="str">
        <f t="shared" si="3"/>
        <v/>
      </c>
      <c r="V26" s="60" t="str">
        <f t="shared" si="4"/>
        <v/>
      </c>
      <c r="W26" s="61" t="str">
        <f t="shared" si="5"/>
        <v/>
      </c>
      <c r="X26" s="61" t="str">
        <f t="shared" si="6"/>
        <v/>
      </c>
      <c r="Y26" s="78"/>
      <c r="Z26" s="78"/>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row>
    <row r="27" spans="1:60">
      <c r="A27" s="408" t="s">
        <v>85</v>
      </c>
      <c r="B27" s="409"/>
      <c r="C27" s="409"/>
      <c r="D27" s="409"/>
      <c r="E27" s="409"/>
      <c r="F27" s="409"/>
      <c r="G27" s="71" t="s">
        <v>86</v>
      </c>
      <c r="H27" s="79">
        <f>民間用申込書!H27</f>
        <v>0</v>
      </c>
      <c r="I27" s="410" t="s">
        <v>87</v>
      </c>
      <c r="J27" s="411"/>
      <c r="K27" s="412"/>
      <c r="L27" s="73"/>
      <c r="M27" s="37"/>
      <c r="N27" s="56"/>
      <c r="O27" s="38"/>
      <c r="P27" s="57">
        <v>21</v>
      </c>
      <c r="Q27" s="80"/>
      <c r="R27" s="59">
        <v>1080</v>
      </c>
      <c r="S27" s="80"/>
      <c r="T27" s="36"/>
      <c r="U27" s="60"/>
      <c r="V27" s="60"/>
      <c r="W27" s="61"/>
      <c r="X27" s="61"/>
      <c r="Y27" s="78"/>
      <c r="Z27" s="78"/>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row>
    <row r="28" spans="1:60">
      <c r="A28" s="408" t="s">
        <v>33</v>
      </c>
      <c r="B28" s="409"/>
      <c r="C28" s="409"/>
      <c r="D28" s="409"/>
      <c r="E28" s="409"/>
      <c r="F28" s="409"/>
      <c r="G28" s="71" t="s">
        <v>88</v>
      </c>
      <c r="H28" s="79">
        <f>民間用申込書!H28</f>
        <v>0</v>
      </c>
      <c r="I28" s="413"/>
      <c r="J28" s="414"/>
      <c r="K28" s="415"/>
      <c r="L28" s="73"/>
      <c r="M28" s="37"/>
      <c r="N28" s="56"/>
      <c r="O28" s="38"/>
      <c r="P28" s="57">
        <v>10</v>
      </c>
      <c r="Q28" s="80"/>
      <c r="R28" s="59">
        <v>480</v>
      </c>
      <c r="S28" s="80"/>
      <c r="T28" s="36"/>
      <c r="U28" s="60"/>
      <c r="V28" s="60"/>
      <c r="W28" s="61"/>
      <c r="X28" s="61"/>
      <c r="Y28" s="73"/>
      <c r="Z28" s="73"/>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row>
    <row r="29" spans="1:60">
      <c r="A29" s="416" t="s">
        <v>89</v>
      </c>
      <c r="B29" s="417"/>
      <c r="C29" s="417"/>
      <c r="D29" s="417"/>
      <c r="E29" s="417"/>
      <c r="F29" s="417"/>
      <c r="G29" s="71" t="s">
        <v>90</v>
      </c>
      <c r="H29" s="79">
        <f>民間用申込書!H29</f>
        <v>0</v>
      </c>
      <c r="I29" s="413"/>
      <c r="J29" s="414"/>
      <c r="K29" s="415"/>
      <c r="L29" s="73"/>
      <c r="M29" s="37"/>
      <c r="N29" s="56"/>
      <c r="O29" s="38"/>
      <c r="P29" s="57">
        <v>10</v>
      </c>
      <c r="Q29" s="80"/>
      <c r="R29" s="59">
        <v>480</v>
      </c>
      <c r="S29" s="80"/>
      <c r="T29" s="36"/>
      <c r="U29" s="60"/>
      <c r="V29" s="60"/>
      <c r="W29" s="61"/>
      <c r="X29" s="61"/>
      <c r="Y29" s="81"/>
      <c r="Z29" s="81"/>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row>
    <row r="30" spans="1:60" ht="18.600000000000001" thickBot="1">
      <c r="A30" s="418" t="s">
        <v>35</v>
      </c>
      <c r="B30" s="419"/>
      <c r="C30" s="419"/>
      <c r="D30" s="419"/>
      <c r="E30" s="419"/>
      <c r="F30" s="419"/>
      <c r="G30" s="82" t="s">
        <v>91</v>
      </c>
      <c r="H30" s="83">
        <f>民間用申込書!H30</f>
        <v>0</v>
      </c>
      <c r="I30" s="413"/>
      <c r="J30" s="414"/>
      <c r="K30" s="415"/>
      <c r="L30" s="73"/>
      <c r="M30" s="37"/>
      <c r="N30" s="84"/>
      <c r="O30" s="38"/>
      <c r="P30" s="85">
        <v>15</v>
      </c>
      <c r="Q30" s="80"/>
      <c r="R30" s="86">
        <v>160</v>
      </c>
      <c r="S30" s="80"/>
      <c r="T30" s="36"/>
      <c r="U30" s="60"/>
      <c r="V30" s="60"/>
      <c r="W30" s="61"/>
      <c r="X30" s="61"/>
      <c r="Y30" s="87"/>
      <c r="Z30" s="87"/>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row>
    <row r="31" spans="1:60" ht="19.8" thickBot="1">
      <c r="A31" s="420" t="s">
        <v>92</v>
      </c>
      <c r="B31" s="421"/>
      <c r="C31" s="421"/>
      <c r="D31" s="421"/>
      <c r="E31" s="421"/>
      <c r="F31" s="422"/>
      <c r="G31" s="88"/>
      <c r="H31" s="89">
        <v>1</v>
      </c>
      <c r="I31" s="423"/>
      <c r="J31" s="424"/>
      <c r="K31" s="425"/>
      <c r="L31" s="36"/>
      <c r="M31" s="90" t="s">
        <v>93</v>
      </c>
      <c r="N31" s="91">
        <f>SUM(N7:N30)</f>
        <v>0</v>
      </c>
      <c r="O31" s="38"/>
      <c r="P31" s="92" t="s">
        <v>94</v>
      </c>
      <c r="Q31" s="93" t="str">
        <f>TEXT(SUM(Q7:Q30), "0") &amp; " mm"</f>
        <v>0 mm</v>
      </c>
      <c r="R31" s="94" t="s">
        <v>95</v>
      </c>
      <c r="S31" s="95" t="str">
        <f>TEXT(SUM(S7:S30), "0") &amp; " g"</f>
        <v>0 g</v>
      </c>
      <c r="T31" s="36"/>
      <c r="U31" s="60" t="str">
        <f t="shared" si="3"/>
        <v xml:space="preserve">送 料   </v>
      </c>
      <c r="V31" s="60">
        <f t="shared" si="4"/>
        <v>0</v>
      </c>
      <c r="W31" s="61">
        <f t="shared" si="5"/>
        <v>1</v>
      </c>
      <c r="X31" s="61">
        <f>IF(H31&gt;=1, G31, "")</f>
        <v>0</v>
      </c>
      <c r="Y31" s="96"/>
      <c r="Z31" s="9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row>
    <row r="32" spans="1:60" ht="19.8" thickBot="1">
      <c r="A32" s="426"/>
      <c r="B32" s="426"/>
      <c r="C32" s="426"/>
      <c r="D32" s="426"/>
      <c r="E32" s="426"/>
      <c r="F32" s="426"/>
      <c r="G32" s="97"/>
      <c r="H32" s="98"/>
      <c r="I32" s="427"/>
      <c r="J32" s="428"/>
      <c r="K32" s="428"/>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row>
    <row r="33" spans="1:60" ht="18.600000000000001" thickBot="1">
      <c r="A33" s="429"/>
      <c r="B33" s="429"/>
      <c r="C33" s="429"/>
      <c r="D33" s="429"/>
      <c r="E33" s="429"/>
      <c r="F33" s="429"/>
      <c r="G33" s="36"/>
      <c r="H33" s="36"/>
      <c r="I33" s="36"/>
      <c r="J33" s="36"/>
      <c r="K33" s="36"/>
      <c r="L33" s="36"/>
      <c r="M33" s="99" t="s">
        <v>96</v>
      </c>
      <c r="N33" s="100">
        <f>G31</f>
        <v>0</v>
      </c>
      <c r="O33" s="38"/>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8.600000000000001" thickBot="1">
      <c r="A34" s="405" t="s">
        <v>97</v>
      </c>
      <c r="B34" s="405"/>
      <c r="C34" s="405"/>
      <c r="D34" s="405"/>
      <c r="E34" s="405"/>
      <c r="F34" s="405"/>
      <c r="G34" s="405"/>
      <c r="H34" s="405"/>
      <c r="I34" s="405"/>
      <c r="J34" s="405"/>
      <c r="K34" s="405"/>
      <c r="L34" s="36"/>
      <c r="M34" s="101" t="s">
        <v>98</v>
      </c>
      <c r="N34" s="102">
        <f>IF(ISNUMBER(SEARCH("着払", N33)), N31, N31+N33)</f>
        <v>0</v>
      </c>
      <c r="O34" s="38"/>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row>
    <row r="35" spans="1:60">
      <c r="A35" s="437" t="s">
        <v>37</v>
      </c>
      <c r="B35" s="437"/>
      <c r="C35" s="103" t="s">
        <v>38</v>
      </c>
      <c r="D35" s="368">
        <f>民間用申込書!D33</f>
        <v>0</v>
      </c>
      <c r="E35" s="368"/>
      <c r="F35" s="438"/>
      <c r="G35" s="438"/>
      <c r="H35" s="438"/>
      <c r="I35" s="438"/>
      <c r="J35" s="438"/>
      <c r="K35" s="438"/>
      <c r="L35" s="36"/>
      <c r="M35" s="37"/>
      <c r="N35" s="37"/>
      <c r="O35" s="38"/>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row>
    <row r="36" spans="1:60">
      <c r="A36" s="437"/>
      <c r="B36" s="437"/>
      <c r="C36" s="439">
        <f>民間用申込書!C34</f>
        <v>0</v>
      </c>
      <c r="D36" s="439"/>
      <c r="E36" s="439"/>
      <c r="F36" s="439"/>
      <c r="G36" s="439"/>
      <c r="H36" s="439"/>
      <c r="I36" s="439"/>
      <c r="J36" s="439"/>
      <c r="K36" s="439"/>
      <c r="L36" s="36"/>
      <c r="M36" s="105"/>
      <c r="N36" s="37"/>
      <c r="O36" s="440" t="s">
        <v>99</v>
      </c>
      <c r="P36" s="441"/>
      <c r="Q36" s="430" t="s">
        <v>100</v>
      </c>
      <c r="R36" s="431"/>
      <c r="S36" s="432"/>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row>
    <row r="37" spans="1:60">
      <c r="A37" s="436" t="s">
        <v>40</v>
      </c>
      <c r="B37" s="437"/>
      <c r="C37" s="384">
        <f>民間用申込書!C35</f>
        <v>0</v>
      </c>
      <c r="D37" s="384"/>
      <c r="E37" s="384"/>
      <c r="F37" s="384"/>
      <c r="G37" s="384"/>
      <c r="H37" s="384"/>
      <c r="I37" s="384"/>
      <c r="J37" s="384"/>
      <c r="K37" s="384"/>
      <c r="L37" s="36"/>
      <c r="M37" s="105"/>
      <c r="N37" s="37"/>
      <c r="O37" s="442"/>
      <c r="P37" s="443"/>
      <c r="Q37" s="433"/>
      <c r="R37" s="434"/>
      <c r="S37" s="435"/>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row>
    <row r="38" spans="1:60" ht="24">
      <c r="A38" s="437"/>
      <c r="B38" s="437"/>
      <c r="C38" s="103" t="s">
        <v>41</v>
      </c>
      <c r="D38" s="384">
        <f>民間用申込書!D36</f>
        <v>0</v>
      </c>
      <c r="E38" s="384"/>
      <c r="F38" s="384"/>
      <c r="G38" s="384"/>
      <c r="H38" s="103" t="s">
        <v>42</v>
      </c>
      <c r="I38" s="384">
        <f>民間用申込書!I36</f>
        <v>0</v>
      </c>
      <c r="J38" s="384"/>
      <c r="K38" s="384"/>
      <c r="L38" s="36"/>
      <c r="M38" s="105"/>
      <c r="N38" s="37"/>
      <c r="O38" s="105"/>
      <c r="P38" s="73" t="s">
        <v>101</v>
      </c>
      <c r="Q38" s="106" t="s">
        <v>102</v>
      </c>
      <c r="R38" s="444">
        <v>33519242803</v>
      </c>
      <c r="S38" s="444"/>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row>
    <row r="39" spans="1:60">
      <c r="A39" s="445" t="s">
        <v>43</v>
      </c>
      <c r="B39" s="445"/>
      <c r="C39" s="384">
        <f>民間用申込書!C37</f>
        <v>0</v>
      </c>
      <c r="D39" s="384"/>
      <c r="E39" s="384"/>
      <c r="F39" s="384"/>
      <c r="G39" s="384"/>
      <c r="H39" s="384"/>
      <c r="I39" s="384"/>
      <c r="J39" s="384"/>
      <c r="K39" s="384"/>
      <c r="L39" s="36"/>
      <c r="M39" s="107"/>
      <c r="N39" s="37"/>
      <c r="O39" s="107"/>
      <c r="P39" s="81"/>
      <c r="Q39" s="73" t="s">
        <v>103</v>
      </c>
      <c r="R39" s="446" t="s">
        <v>104</v>
      </c>
      <c r="S39" s="44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c r="A40" s="437" t="s">
        <v>44</v>
      </c>
      <c r="B40" s="437"/>
      <c r="C40" s="384">
        <f>民間用申込書!C38</f>
        <v>0</v>
      </c>
      <c r="D40" s="384"/>
      <c r="E40" s="384"/>
      <c r="F40" s="384"/>
      <c r="G40" s="384"/>
      <c r="H40" s="103" t="s">
        <v>46</v>
      </c>
      <c r="I40" s="384">
        <f>民間用申込書!I38</f>
        <v>0</v>
      </c>
      <c r="J40" s="384"/>
      <c r="K40" s="384"/>
      <c r="L40" s="36"/>
      <c r="M40" s="105"/>
      <c r="N40" s="37"/>
      <c r="O40" s="108" t="s">
        <v>105</v>
      </c>
      <c r="P40" s="109">
        <v>430</v>
      </c>
      <c r="Q40" s="447" t="s">
        <v>106</v>
      </c>
      <c r="R40" s="447"/>
      <c r="S40" s="447"/>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ht="19.95" customHeight="1">
      <c r="A41" s="453" t="s">
        <v>107</v>
      </c>
      <c r="B41" s="453"/>
      <c r="C41" s="454">
        <f>民間用申込書!C39</f>
        <v>0</v>
      </c>
      <c r="D41" s="454"/>
      <c r="E41" s="454"/>
      <c r="F41" s="454"/>
      <c r="G41" s="454"/>
      <c r="H41" s="454"/>
      <c r="I41" s="454"/>
      <c r="J41" s="454"/>
      <c r="K41" s="454"/>
      <c r="L41" s="36"/>
      <c r="M41" s="105"/>
      <c r="N41" s="37"/>
      <c r="O41" s="110" t="s">
        <v>108</v>
      </c>
      <c r="P41" s="111">
        <v>600</v>
      </c>
      <c r="Q41" s="455" t="s">
        <v>109</v>
      </c>
      <c r="R41" s="455"/>
      <c r="S41" s="455"/>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row>
    <row r="42" spans="1:60" ht="19.95" customHeight="1">
      <c r="A42" s="453"/>
      <c r="B42" s="453"/>
      <c r="C42" s="454"/>
      <c r="D42" s="454"/>
      <c r="E42" s="454"/>
      <c r="F42" s="454"/>
      <c r="G42" s="454"/>
      <c r="H42" s="454"/>
      <c r="I42" s="454"/>
      <c r="J42" s="454"/>
      <c r="K42" s="454"/>
      <c r="L42" s="36"/>
      <c r="M42" s="37"/>
      <c r="N42" s="37"/>
      <c r="O42" s="37"/>
      <c r="P42" s="38"/>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row>
    <row r="43" spans="1:60" ht="23.4">
      <c r="A43" s="456" t="s">
        <v>110</v>
      </c>
      <c r="B43" s="456"/>
      <c r="C43" s="456"/>
      <c r="D43" s="456"/>
      <c r="E43" s="456"/>
      <c r="F43" s="456"/>
      <c r="G43" s="456"/>
      <c r="H43" s="456"/>
      <c r="I43" s="456"/>
      <c r="J43" s="456"/>
      <c r="K43" s="456"/>
      <c r="L43" s="112"/>
      <c r="M43" s="112"/>
      <c r="N43" s="112"/>
      <c r="O43" s="112"/>
      <c r="P43" s="113"/>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row>
    <row r="44" spans="1:60">
      <c r="A44" s="38"/>
      <c r="B44" s="38"/>
      <c r="C44" s="38"/>
      <c r="D44" s="38"/>
      <c r="E44" s="38"/>
      <c r="F44" s="38"/>
      <c r="G44" s="38"/>
      <c r="H44" s="38"/>
      <c r="I44" s="38"/>
      <c r="J44" s="38"/>
      <c r="K44" s="115"/>
      <c r="L44" s="38"/>
      <c r="M44" s="38"/>
      <c r="N44" s="38"/>
      <c r="O44" s="38"/>
      <c r="P44" s="116" t="s">
        <v>111</v>
      </c>
      <c r="Q44" s="117"/>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36"/>
      <c r="BF44" s="36"/>
      <c r="BG44" s="36"/>
      <c r="BH44" s="36"/>
    </row>
    <row r="45" spans="1:60" ht="21">
      <c r="A45" s="118"/>
      <c r="B45" s="118"/>
      <c r="C45" s="118"/>
      <c r="D45" s="118"/>
      <c r="E45" s="36"/>
      <c r="F45" s="36"/>
      <c r="G45" s="36"/>
      <c r="H45" s="36"/>
      <c r="I45" s="36"/>
      <c r="J45" s="36"/>
      <c r="K45" s="36"/>
      <c r="L45" s="36"/>
      <c r="M45" s="37"/>
      <c r="N45" s="37"/>
      <c r="O45" s="37"/>
      <c r="P45" s="457" t="s">
        <v>112</v>
      </c>
      <c r="Q45" s="458"/>
      <c r="R45" s="458"/>
      <c r="S45" s="458"/>
      <c r="T45" s="458"/>
      <c r="U45" s="458"/>
      <c r="V45" s="458"/>
      <c r="W45" s="458"/>
      <c r="X45" s="458"/>
      <c r="Y45" s="458"/>
      <c r="Z45" s="458"/>
      <c r="AA45" s="458"/>
      <c r="AB45" s="458"/>
      <c r="AC45" s="458"/>
      <c r="AD45" s="458"/>
      <c r="AE45" s="458"/>
      <c r="AF45" s="458"/>
      <c r="AG45" s="459"/>
      <c r="AH45" s="457" t="s">
        <v>113</v>
      </c>
      <c r="AI45" s="458"/>
      <c r="AJ45" s="458"/>
      <c r="AK45" s="458"/>
      <c r="AL45" s="458"/>
      <c r="AM45" s="458"/>
      <c r="AN45" s="458"/>
      <c r="AO45" s="459"/>
      <c r="AP45" s="457" t="s">
        <v>114</v>
      </c>
      <c r="AQ45" s="458"/>
      <c r="AR45" s="458"/>
      <c r="AS45" s="458"/>
      <c r="AT45" s="458"/>
      <c r="AU45" s="458"/>
      <c r="AV45" s="458"/>
      <c r="AW45" s="458"/>
      <c r="AX45" s="458"/>
      <c r="AY45" s="457" t="s">
        <v>115</v>
      </c>
      <c r="AZ45" s="458"/>
      <c r="BA45" s="282"/>
      <c r="BB45" s="283"/>
      <c r="BC45" s="460"/>
      <c r="BD45" s="460"/>
      <c r="BE45" s="119"/>
      <c r="BF45" s="119"/>
      <c r="BG45" s="119"/>
      <c r="BH45" s="119"/>
    </row>
    <row r="46" spans="1:60" ht="18.600000000000001" thickBot="1">
      <c r="A46" s="120"/>
      <c r="B46" s="121"/>
      <c r="C46" s="122"/>
      <c r="D46" s="122"/>
      <c r="E46" s="122"/>
      <c r="F46" s="122"/>
      <c r="G46" s="122"/>
      <c r="H46" s="122"/>
      <c r="I46" s="123"/>
      <c r="J46" s="123"/>
      <c r="K46" s="123"/>
      <c r="L46" s="124"/>
      <c r="M46" s="124"/>
      <c r="N46" s="36"/>
      <c r="O46" s="36"/>
      <c r="P46" s="125">
        <v>5000</v>
      </c>
      <c r="Q46" s="126">
        <v>7000</v>
      </c>
      <c r="R46" s="125">
        <v>3300</v>
      </c>
      <c r="S46" s="126">
        <v>4500</v>
      </c>
      <c r="T46" s="126">
        <v>4500</v>
      </c>
      <c r="U46" s="126">
        <v>3400</v>
      </c>
      <c r="V46" s="126">
        <v>3200</v>
      </c>
      <c r="W46" s="126">
        <v>3500</v>
      </c>
      <c r="X46" s="126">
        <v>4900</v>
      </c>
      <c r="Y46" s="126">
        <v>2500</v>
      </c>
      <c r="Z46" s="126">
        <v>2300</v>
      </c>
      <c r="AA46" s="126">
        <v>70</v>
      </c>
      <c r="AB46" s="126">
        <v>70</v>
      </c>
      <c r="AC46" s="126">
        <v>70</v>
      </c>
      <c r="AD46" s="126">
        <v>61</v>
      </c>
      <c r="AE46" s="126">
        <v>82</v>
      </c>
      <c r="AF46" s="126">
        <v>305</v>
      </c>
      <c r="AG46" s="126">
        <v>305</v>
      </c>
      <c r="AH46" s="125">
        <v>5720</v>
      </c>
      <c r="AI46" s="126">
        <v>6500</v>
      </c>
      <c r="AJ46" s="125">
        <v>4000</v>
      </c>
      <c r="AK46" s="126">
        <v>4500</v>
      </c>
      <c r="AL46" s="125">
        <v>4070</v>
      </c>
      <c r="AM46" s="126">
        <v>4600</v>
      </c>
      <c r="AN46" s="125">
        <v>2550</v>
      </c>
      <c r="AO46" s="126">
        <v>2950</v>
      </c>
      <c r="AP46" s="125">
        <v>3300</v>
      </c>
      <c r="AQ46" s="125">
        <v>5000</v>
      </c>
      <c r="AR46" s="125">
        <v>7200</v>
      </c>
      <c r="AS46" s="125">
        <v>14600</v>
      </c>
      <c r="AT46" s="125">
        <v>9000</v>
      </c>
      <c r="AU46" s="125">
        <v>3100</v>
      </c>
      <c r="AV46" s="125">
        <v>5000</v>
      </c>
      <c r="AW46" s="125">
        <v>2500</v>
      </c>
      <c r="AX46" s="125">
        <v>6700</v>
      </c>
      <c r="AY46" s="126">
        <v>3143</v>
      </c>
      <c r="AZ46" s="127">
        <v>4620</v>
      </c>
      <c r="BA46" s="282"/>
      <c r="BB46" s="128"/>
      <c r="BC46" s="128"/>
      <c r="BD46" s="129"/>
      <c r="BE46" s="130"/>
      <c r="BF46" s="130"/>
      <c r="BG46" s="131"/>
      <c r="BH46" s="131"/>
    </row>
    <row r="47" spans="1:60" ht="54.6" customHeight="1" thickTop="1">
      <c r="A47" s="461" t="s">
        <v>116</v>
      </c>
      <c r="B47" s="132" t="s">
        <v>117</v>
      </c>
      <c r="C47" s="133" t="s">
        <v>118</v>
      </c>
      <c r="D47" s="134" t="s">
        <v>119</v>
      </c>
      <c r="E47" s="135" t="s">
        <v>120</v>
      </c>
      <c r="F47" s="136" t="s">
        <v>121</v>
      </c>
      <c r="G47" s="137" t="s">
        <v>98</v>
      </c>
      <c r="H47" s="138" t="s">
        <v>122</v>
      </c>
      <c r="I47" s="132" t="s">
        <v>123</v>
      </c>
      <c r="J47" s="139" t="s">
        <v>124</v>
      </c>
      <c r="K47" s="139" t="s">
        <v>125</v>
      </c>
      <c r="L47" s="139" t="s">
        <v>126</v>
      </c>
      <c r="M47" s="140" t="s">
        <v>127</v>
      </c>
      <c r="N47" s="139" t="s">
        <v>128</v>
      </c>
      <c r="O47" s="139" t="s">
        <v>129</v>
      </c>
      <c r="P47" s="141" t="s">
        <v>130</v>
      </c>
      <c r="Q47" s="142" t="s">
        <v>131</v>
      </c>
      <c r="R47" s="143" t="s">
        <v>132</v>
      </c>
      <c r="S47" s="144" t="s">
        <v>133</v>
      </c>
      <c r="T47" s="144" t="s">
        <v>134</v>
      </c>
      <c r="U47" s="142" t="s">
        <v>135</v>
      </c>
      <c r="V47" s="144" t="s">
        <v>136</v>
      </c>
      <c r="W47" s="142" t="s">
        <v>137</v>
      </c>
      <c r="X47" s="145" t="s">
        <v>138</v>
      </c>
      <c r="Y47" s="142" t="s">
        <v>139</v>
      </c>
      <c r="Z47" s="142" t="s">
        <v>140</v>
      </c>
      <c r="AA47" s="142" t="s">
        <v>141</v>
      </c>
      <c r="AB47" s="142" t="s">
        <v>142</v>
      </c>
      <c r="AC47" s="142" t="s">
        <v>143</v>
      </c>
      <c r="AD47" s="142" t="s">
        <v>144</v>
      </c>
      <c r="AE47" s="142" t="s">
        <v>145</v>
      </c>
      <c r="AF47" s="142" t="s">
        <v>146</v>
      </c>
      <c r="AG47" s="142" t="s">
        <v>147</v>
      </c>
      <c r="AH47" s="141" t="s">
        <v>148</v>
      </c>
      <c r="AI47" s="142" t="s">
        <v>149</v>
      </c>
      <c r="AJ47" s="141" t="s">
        <v>150</v>
      </c>
      <c r="AK47" s="142" t="s">
        <v>151</v>
      </c>
      <c r="AL47" s="141" t="s">
        <v>152</v>
      </c>
      <c r="AM47" s="142" t="s">
        <v>152</v>
      </c>
      <c r="AN47" s="141" t="s">
        <v>153</v>
      </c>
      <c r="AO47" s="146" t="s">
        <v>153</v>
      </c>
      <c r="AP47" s="147" t="s">
        <v>154</v>
      </c>
      <c r="AQ47" s="147" t="s">
        <v>155</v>
      </c>
      <c r="AR47" s="147" t="s">
        <v>156</v>
      </c>
      <c r="AS47" s="147" t="s">
        <v>157</v>
      </c>
      <c r="AT47" s="147" t="s">
        <v>158</v>
      </c>
      <c r="AU47" s="147" t="s">
        <v>159</v>
      </c>
      <c r="AV47" s="147" t="s">
        <v>160</v>
      </c>
      <c r="AW47" s="147" t="s">
        <v>161</v>
      </c>
      <c r="AX47" s="147" t="s">
        <v>162</v>
      </c>
      <c r="AY47" s="148" t="s">
        <v>163</v>
      </c>
      <c r="AZ47" s="149" t="s">
        <v>164</v>
      </c>
      <c r="BA47" s="282"/>
      <c r="BB47" s="284"/>
      <c r="BC47" s="150"/>
      <c r="BD47" s="150"/>
      <c r="BE47" s="151"/>
      <c r="BF47" s="151"/>
      <c r="BG47" s="152"/>
      <c r="BH47" s="152"/>
    </row>
    <row r="48" spans="1:60" ht="18.600000000000001" thickBot="1">
      <c r="A48" s="461"/>
      <c r="B48" s="153">
        <f>N4</f>
        <v>0</v>
      </c>
      <c r="C48" s="55" t="s">
        <v>165</v>
      </c>
      <c r="D48" s="154">
        <f>N31</f>
        <v>0</v>
      </c>
      <c r="E48" s="155"/>
      <c r="F48" s="156">
        <f>N33</f>
        <v>0</v>
      </c>
      <c r="G48" s="157">
        <f>N34</f>
        <v>0</v>
      </c>
      <c r="H48" s="158">
        <f ca="1">TODAY()</f>
        <v>45917</v>
      </c>
      <c r="I48" s="55"/>
      <c r="J48" s="55"/>
      <c r="K48" s="159" t="str">
        <f>C37 &amp; "　" &amp; IF(D38=0, "", D38 &amp; "　")&amp; IF(I38=0, "", I38)</f>
        <v>0　</v>
      </c>
      <c r="L48" s="104">
        <f>D35</f>
        <v>0</v>
      </c>
      <c r="M48" s="104">
        <f>C36</f>
        <v>0</v>
      </c>
      <c r="N48" s="104" t="str">
        <f>C40 &amp; IF(I40=0, "", "　内線" &amp;I40)</f>
        <v>0</v>
      </c>
      <c r="O48" s="104">
        <f>C39</f>
        <v>0</v>
      </c>
      <c r="P48" s="160"/>
      <c r="Q48" s="161">
        <f>H7</f>
        <v>0</v>
      </c>
      <c r="R48" s="160"/>
      <c r="S48" s="161">
        <f>H8</f>
        <v>0</v>
      </c>
      <c r="T48" s="161">
        <f>H9</f>
        <v>0</v>
      </c>
      <c r="U48" s="161">
        <f>H10</f>
        <v>0</v>
      </c>
      <c r="V48" s="161">
        <f>H11</f>
        <v>0</v>
      </c>
      <c r="W48" s="161">
        <f>H12</f>
        <v>0</v>
      </c>
      <c r="X48" s="161">
        <f>H13</f>
        <v>0</v>
      </c>
      <c r="Y48" s="161">
        <f>H14</f>
        <v>0</v>
      </c>
      <c r="Z48" s="161">
        <f>H15</f>
        <v>0</v>
      </c>
      <c r="AA48" s="161">
        <f>H16</f>
        <v>0</v>
      </c>
      <c r="AB48" s="161">
        <f>H17</f>
        <v>0</v>
      </c>
      <c r="AC48" s="161">
        <f>H18</f>
        <v>0</v>
      </c>
      <c r="AD48" s="161">
        <f>H19</f>
        <v>0</v>
      </c>
      <c r="AE48" s="161">
        <f>H20</f>
        <v>0</v>
      </c>
      <c r="AF48" s="161">
        <f>H21</f>
        <v>0</v>
      </c>
      <c r="AG48" s="161">
        <f>H22</f>
        <v>0</v>
      </c>
      <c r="AH48" s="160"/>
      <c r="AI48" s="161"/>
      <c r="AJ48" s="160"/>
      <c r="AK48" s="161"/>
      <c r="AL48" s="160"/>
      <c r="AM48" s="161"/>
      <c r="AN48" s="160"/>
      <c r="AO48" s="161"/>
      <c r="AP48" s="160"/>
      <c r="AQ48" s="160"/>
      <c r="AR48" s="160"/>
      <c r="AS48" s="160"/>
      <c r="AT48" s="160"/>
      <c r="AU48" s="160"/>
      <c r="AV48" s="160"/>
      <c r="AW48" s="162"/>
      <c r="AX48" s="160"/>
      <c r="AY48" s="161">
        <f>H24</f>
        <v>0</v>
      </c>
      <c r="AZ48" s="163">
        <f>H25</f>
        <v>0</v>
      </c>
      <c r="BA48" s="282"/>
      <c r="BB48" s="164"/>
      <c r="BC48" s="164"/>
      <c r="BD48" s="164"/>
      <c r="BE48" s="165"/>
      <c r="BF48" s="165"/>
      <c r="BG48" s="166"/>
      <c r="BH48" s="166"/>
    </row>
    <row r="49" spans="1:56" ht="18.600000000000001" thickTop="1">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row>
    <row r="50" spans="1:56">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row>
    <row r="51" spans="1:56" ht="19.95" customHeight="1">
      <c r="A51" s="168" t="s">
        <v>166</v>
      </c>
      <c r="B51" s="168" t="s">
        <v>167</v>
      </c>
      <c r="C51" s="169" t="s">
        <v>168</v>
      </c>
      <c r="D51" s="169" t="s">
        <v>127</v>
      </c>
      <c r="E51" s="170" t="s">
        <v>169</v>
      </c>
      <c r="F51" s="170" t="s">
        <v>170</v>
      </c>
      <c r="G51" s="36"/>
      <c r="H51" s="36"/>
      <c r="I51" s="36"/>
      <c r="J51" s="36"/>
      <c r="K51" s="36"/>
      <c r="L51" s="37"/>
      <c r="M51" s="3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row>
    <row r="52" spans="1:56" ht="19.95" customHeight="1">
      <c r="A52" s="171">
        <f>C37</f>
        <v>0</v>
      </c>
      <c r="B52" s="171" t="str">
        <f>IF(D38=0, "", D38 &amp; "　")&amp;IF(I38=0, "", I38)</f>
        <v/>
      </c>
      <c r="C52" s="172">
        <f>L48</f>
        <v>0</v>
      </c>
      <c r="D52" s="171">
        <f>M48</f>
        <v>0</v>
      </c>
      <c r="E52" s="173" t="str">
        <f>N48</f>
        <v>0</v>
      </c>
      <c r="F52" s="174">
        <f>B48</f>
        <v>0</v>
      </c>
      <c r="G52" s="36"/>
      <c r="H52" s="36"/>
      <c r="I52" s="36"/>
      <c r="J52" s="36"/>
      <c r="K52" s="36"/>
      <c r="L52" s="37"/>
      <c r="M52" s="3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row>
    <row r="53" spans="1:56">
      <c r="A53" s="36"/>
      <c r="B53" s="36"/>
      <c r="C53" s="36"/>
      <c r="D53" s="36"/>
      <c r="E53" s="36"/>
      <c r="F53" s="36"/>
      <c r="G53" s="36"/>
      <c r="H53" s="36"/>
      <c r="I53" s="36"/>
      <c r="J53" s="36"/>
      <c r="K53" s="36"/>
      <c r="L53" s="36"/>
      <c r="M53" s="37"/>
      <c r="N53" s="36"/>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row>
    <row r="54" spans="1:56">
      <c r="A54" s="36"/>
      <c r="B54" s="36"/>
      <c r="C54" s="36"/>
      <c r="D54" s="36"/>
      <c r="E54" s="36"/>
      <c r="F54" s="36"/>
      <c r="G54" s="36"/>
      <c r="H54" s="36"/>
      <c r="I54" s="36"/>
      <c r="J54" s="36"/>
      <c r="K54" s="36"/>
      <c r="L54" s="36"/>
      <c r="M54" s="36"/>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row>
    <row r="55" spans="1:56" ht="18.600000000000001" thickBot="1">
      <c r="A55" s="462"/>
      <c r="B55" s="462"/>
      <c r="C55" s="462"/>
      <c r="D55" s="462"/>
      <c r="E55" s="462"/>
      <c r="F55" s="462"/>
      <c r="G55" s="462"/>
      <c r="H55" s="462"/>
      <c r="I55" s="462"/>
      <c r="J55" s="462"/>
      <c r="K55" s="462"/>
      <c r="L55" s="175"/>
      <c r="M55" s="176"/>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row>
    <row r="56" spans="1:56" ht="19.95" customHeight="1" thickTop="1" thickBot="1">
      <c r="A56" s="448" t="s">
        <v>171</v>
      </c>
      <c r="B56" s="449"/>
      <c r="C56" s="177" t="s">
        <v>172</v>
      </c>
      <c r="D56" s="177" t="s">
        <v>173</v>
      </c>
      <c r="E56" s="177" t="s">
        <v>174</v>
      </c>
      <c r="F56" s="177" t="s">
        <v>175</v>
      </c>
      <c r="G56" s="177" t="s">
        <v>176</v>
      </c>
      <c r="H56" s="177" t="s">
        <v>177</v>
      </c>
      <c r="I56" s="450" t="s">
        <v>178</v>
      </c>
      <c r="J56" s="451"/>
      <c r="K56" s="451"/>
      <c r="L56" s="451"/>
      <c r="M56" s="452"/>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row>
    <row r="57" spans="1:56" ht="19.95" customHeight="1" thickTop="1">
      <c r="A57" s="463" t="s">
        <v>179</v>
      </c>
      <c r="B57" s="464"/>
      <c r="C57" s="178" t="s">
        <v>180</v>
      </c>
      <c r="D57" s="178" t="s">
        <v>181</v>
      </c>
      <c r="E57" s="178" t="s">
        <v>174</v>
      </c>
      <c r="F57" s="178" t="s">
        <v>182</v>
      </c>
      <c r="G57" s="178" t="s">
        <v>183</v>
      </c>
      <c r="H57" s="178" t="s">
        <v>184</v>
      </c>
      <c r="I57" s="467" t="s">
        <v>185</v>
      </c>
      <c r="J57" s="468"/>
      <c r="K57" s="468"/>
      <c r="L57" s="468"/>
      <c r="M57" s="469"/>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row>
    <row r="58" spans="1:56" ht="19.95" customHeight="1" thickBot="1">
      <c r="A58" s="465"/>
      <c r="B58" s="466"/>
      <c r="C58" s="179" t="s">
        <v>186</v>
      </c>
      <c r="D58" s="179" t="s">
        <v>187</v>
      </c>
      <c r="E58" s="179" t="s">
        <v>187</v>
      </c>
      <c r="F58" s="179" t="s">
        <v>187</v>
      </c>
      <c r="G58" s="179" t="s">
        <v>187</v>
      </c>
      <c r="H58" s="179" t="s">
        <v>187</v>
      </c>
      <c r="I58" s="470" t="s">
        <v>188</v>
      </c>
      <c r="J58" s="471"/>
      <c r="K58" s="471"/>
      <c r="L58" s="471"/>
      <c r="M58" s="472"/>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row>
    <row r="59" spans="1:56" ht="19.95" customHeight="1" thickTop="1">
      <c r="A59" s="473" t="s">
        <v>189</v>
      </c>
      <c r="B59" s="474"/>
      <c r="C59" s="178" t="s">
        <v>180</v>
      </c>
      <c r="D59" s="178" t="s">
        <v>181</v>
      </c>
      <c r="E59" s="178" t="s">
        <v>174</v>
      </c>
      <c r="F59" s="178" t="s">
        <v>182</v>
      </c>
      <c r="G59" s="178" t="s">
        <v>184</v>
      </c>
      <c r="H59" s="178" t="s">
        <v>184</v>
      </c>
      <c r="I59" s="477" t="s">
        <v>190</v>
      </c>
      <c r="J59" s="478"/>
      <c r="K59" s="478"/>
      <c r="L59" s="478"/>
      <c r="M59" s="479"/>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row>
    <row r="60" spans="1:56" ht="19.95" customHeight="1" thickBot="1">
      <c r="A60" s="475"/>
      <c r="B60" s="476"/>
      <c r="C60" s="179" t="s">
        <v>186</v>
      </c>
      <c r="D60" s="179" t="s">
        <v>181</v>
      </c>
      <c r="E60" s="179" t="s">
        <v>191</v>
      </c>
      <c r="F60" s="179" t="s">
        <v>182</v>
      </c>
      <c r="G60" s="179" t="s">
        <v>184</v>
      </c>
      <c r="H60" s="179" t="s">
        <v>184</v>
      </c>
      <c r="I60" s="480"/>
      <c r="J60" s="481"/>
      <c r="K60" s="481"/>
      <c r="L60" s="481"/>
      <c r="M60" s="482"/>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row>
    <row r="61" spans="1:56" ht="19.95" customHeight="1" thickTop="1">
      <c r="A61" s="483" t="s">
        <v>192</v>
      </c>
      <c r="B61" s="484"/>
      <c r="C61" s="180" t="s">
        <v>193</v>
      </c>
      <c r="D61" s="180" t="s">
        <v>181</v>
      </c>
      <c r="E61" s="180" t="s">
        <v>194</v>
      </c>
      <c r="F61" s="180" t="s">
        <v>182</v>
      </c>
      <c r="G61" s="180" t="s">
        <v>183</v>
      </c>
      <c r="H61" s="180" t="s">
        <v>177</v>
      </c>
      <c r="I61" s="485" t="s">
        <v>195</v>
      </c>
      <c r="J61" s="486"/>
      <c r="K61" s="486"/>
      <c r="L61" s="486"/>
      <c r="M61" s="48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row>
    <row r="62" spans="1:56" ht="19.95" customHeight="1" thickBot="1">
      <c r="A62" s="465"/>
      <c r="B62" s="466"/>
      <c r="C62" s="179" t="s">
        <v>196</v>
      </c>
      <c r="D62" s="179" t="s">
        <v>181</v>
      </c>
      <c r="E62" s="179" t="s">
        <v>191</v>
      </c>
      <c r="F62" s="179" t="s">
        <v>184</v>
      </c>
      <c r="G62" s="179" t="s">
        <v>184</v>
      </c>
      <c r="H62" s="179" t="s">
        <v>184</v>
      </c>
      <c r="I62" s="470" t="s">
        <v>197</v>
      </c>
      <c r="J62" s="471"/>
      <c r="K62" s="471"/>
      <c r="L62" s="471"/>
      <c r="M62" s="472"/>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row>
    <row r="63" spans="1:56" ht="18.600000000000001" thickTop="1">
      <c r="A63" s="462"/>
      <c r="B63" s="462"/>
      <c r="C63" s="462"/>
      <c r="D63" s="462"/>
      <c r="E63" s="462"/>
      <c r="F63" s="462"/>
      <c r="G63" s="462"/>
      <c r="H63" s="462"/>
      <c r="I63" s="462"/>
      <c r="J63" s="462"/>
      <c r="K63" s="462"/>
      <c r="L63" s="175"/>
      <c r="M63" s="176"/>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row>
    <row r="64" spans="1:56">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row>
    <row r="65" spans="1:56">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row>
    <row r="66" spans="1:56">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row>
    <row r="67" spans="1:56">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row>
    <row r="68" spans="1:56">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row>
    <row r="69" spans="1:56">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row>
    <row r="70" spans="1:56">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row>
    <row r="71" spans="1:56">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row>
    <row r="72" spans="1:56">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row>
    <row r="73" spans="1:56">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row>
    <row r="74" spans="1:56">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row>
    <row r="75" spans="1:56">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row>
    <row r="76" spans="1:56">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row>
    <row r="77" spans="1:56">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row>
    <row r="78" spans="1:56">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row>
    <row r="79" spans="1:56">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row>
    <row r="80" spans="1:56">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row>
    <row r="81" spans="1:56">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row>
    <row r="82" spans="1:56">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row>
    <row r="83" spans="1:56">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row>
    <row r="84" spans="1:56">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row>
    <row r="85" spans="1:56">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row>
    <row r="86" spans="1:56">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row>
    <row r="87" spans="1:56">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row>
    <row r="88" spans="1:56">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row>
    <row r="89" spans="1:56">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row>
    <row r="90" spans="1:56">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row>
    <row r="91" spans="1:56">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row>
    <row r="92" spans="1:56">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row>
    <row r="93" spans="1:56">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row>
    <row r="94" spans="1:56">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row>
    <row r="95" spans="1:56">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row>
    <row r="96" spans="1:56">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row>
    <row r="97" spans="1:56">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row>
    <row r="98" spans="1:56">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row>
    <row r="99" spans="1:56">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row>
    <row r="100" spans="1:56">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row>
    <row r="101" spans="1:56">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row>
    <row r="102" spans="1:56">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row>
    <row r="103" spans="1:56">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row>
    <row r="104" spans="1:56">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row>
    <row r="105" spans="1:56">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row>
    <row r="106" spans="1:56">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row>
    <row r="107" spans="1:56">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row>
    <row r="108" spans="1:56">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row>
    <row r="109" spans="1:56">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row>
    <row r="110" spans="1:56">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row>
    <row r="111" spans="1:56">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row>
    <row r="112" spans="1:56">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row>
    <row r="113" spans="1:56">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row>
    <row r="114" spans="1:56">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row>
    <row r="115" spans="1:56">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row>
    <row r="116" spans="1:56">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row>
    <row r="117" spans="1:56">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row>
    <row r="118" spans="1:56">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row>
    <row r="119" spans="1:56">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row>
    <row r="120" spans="1:56">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row>
    <row r="121" spans="1:56">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row>
    <row r="122" spans="1:56">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row>
    <row r="123" spans="1:56">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row>
    <row r="124" spans="1:56">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row>
    <row r="125" spans="1:56">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row>
    <row r="126" spans="1:56">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row>
    <row r="127" spans="1:56">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row>
    <row r="128" spans="1:56">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row>
    <row r="129" spans="1:56">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row>
    <row r="130" spans="1:56">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row>
    <row r="131" spans="1:56">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row>
    <row r="132" spans="1:56">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row>
    <row r="133" spans="1:56">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row>
    <row r="134" spans="1:56">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row>
    <row r="135" spans="1:56">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row>
    <row r="136" spans="1:56">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row>
    <row r="137" spans="1:56">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row>
    <row r="138" spans="1:56">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row>
    <row r="139" spans="1:56">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row>
    <row r="140" spans="1:56">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row>
    <row r="141" spans="1:56">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row>
    <row r="142" spans="1:56">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row>
    <row r="143" spans="1:56">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row>
    <row r="144" spans="1:56">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row>
    <row r="145" spans="1:56">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row>
    <row r="146" spans="1:56">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row>
  </sheetData>
  <sheetProtection algorithmName="SHA-512" hashValue="+1rh/dxppOK3FgqvCaWVfDBOfS/nbkNGhjjTHsOEUXTgkJ8V3ss5YgmYNajr81fjsyWAZhe7snqswCjSHTl8/A==" saltValue="N2EszxNtvWN+xY8jj4XmSg==" spinCount="100000" sheet="1" objects="1" scenarios="1"/>
  <mergeCells count="95">
    <mergeCell ref="A63:K63"/>
    <mergeCell ref="A57:B58"/>
    <mergeCell ref="I57:M57"/>
    <mergeCell ref="I58:M58"/>
    <mergeCell ref="A59:B60"/>
    <mergeCell ref="I59:M60"/>
    <mergeCell ref="A61:B62"/>
    <mergeCell ref="I61:M61"/>
    <mergeCell ref="I62:M62"/>
    <mergeCell ref="BC45:BD45"/>
    <mergeCell ref="A47:A48"/>
    <mergeCell ref="A55:K55"/>
    <mergeCell ref="AH45:AO45"/>
    <mergeCell ref="AP45:AX45"/>
    <mergeCell ref="AY45:AZ45"/>
    <mergeCell ref="A56:B56"/>
    <mergeCell ref="I56:M56"/>
    <mergeCell ref="A41:B42"/>
    <mergeCell ref="C41:K42"/>
    <mergeCell ref="Q41:S41"/>
    <mergeCell ref="A43:K43"/>
    <mergeCell ref="P45:AG45"/>
    <mergeCell ref="A39:B39"/>
    <mergeCell ref="C39:K39"/>
    <mergeCell ref="R39:S39"/>
    <mergeCell ref="A40:B40"/>
    <mergeCell ref="C40:G40"/>
    <mergeCell ref="I40:K40"/>
    <mergeCell ref="Q40:S40"/>
    <mergeCell ref="Q36:S37"/>
    <mergeCell ref="A37:B38"/>
    <mergeCell ref="C37:K37"/>
    <mergeCell ref="D38:G38"/>
    <mergeCell ref="I38:K38"/>
    <mergeCell ref="A35:B36"/>
    <mergeCell ref="D35:E35"/>
    <mergeCell ref="F35:K35"/>
    <mergeCell ref="C36:K36"/>
    <mergeCell ref="O36:P37"/>
    <mergeCell ref="R38:S38"/>
    <mergeCell ref="A34:K34"/>
    <mergeCell ref="A26:F26"/>
    <mergeCell ref="A27:F27"/>
    <mergeCell ref="I27:K30"/>
    <mergeCell ref="A28:F28"/>
    <mergeCell ref="A29:F29"/>
    <mergeCell ref="A30:F30"/>
    <mergeCell ref="A31:F31"/>
    <mergeCell ref="I31:K31"/>
    <mergeCell ref="A32:F32"/>
    <mergeCell ref="I32:K32"/>
    <mergeCell ref="A33:F33"/>
    <mergeCell ref="A23:F23"/>
    <mergeCell ref="A24:F24"/>
    <mergeCell ref="I24:K25"/>
    <mergeCell ref="P24:P25"/>
    <mergeCell ref="R24:R25"/>
    <mergeCell ref="A25:F25"/>
    <mergeCell ref="A20:F20"/>
    <mergeCell ref="I20:K20"/>
    <mergeCell ref="A21:F21"/>
    <mergeCell ref="I21:K21"/>
    <mergeCell ref="A22:F22"/>
    <mergeCell ref="I22:K22"/>
    <mergeCell ref="A17:F17"/>
    <mergeCell ref="I17:K17"/>
    <mergeCell ref="A18:F18"/>
    <mergeCell ref="I18:K18"/>
    <mergeCell ref="A19:F19"/>
    <mergeCell ref="I19:K19"/>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7:F7"/>
    <mergeCell ref="I7:K7"/>
    <mergeCell ref="A1:K3"/>
    <mergeCell ref="L4:M4"/>
    <mergeCell ref="H5:K5"/>
    <mergeCell ref="A6:F6"/>
    <mergeCell ref="I6:K6"/>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3F8AC0F7-9531-47A3-A309-4BDDB21358B0}"/>
  </dataValidations>
  <hyperlinks>
    <hyperlink ref="Q36" r:id="rId1" xr:uid="{E8D961B1-A1FC-4FF0-B386-7D4232D83D0B}"/>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244-8FFE-406C-9CC9-9DDF01BEA19C}">
  <sheetPr>
    <pageSetUpPr fitToPage="1"/>
  </sheetPr>
  <dimension ref="A1:CS116"/>
  <sheetViews>
    <sheetView showGridLines="0" view="pageBreakPreview"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202"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492" t="s">
        <v>198</v>
      </c>
      <c r="AJ1" s="492"/>
      <c r="AK1" s="492"/>
      <c r="AL1" s="492"/>
      <c r="AM1" s="492"/>
      <c r="AN1" s="492"/>
      <c r="AO1" s="492"/>
      <c r="AP1" s="493">
        <f>計算書!N4</f>
        <v>0</v>
      </c>
      <c r="AQ1" s="494"/>
      <c r="AR1" s="494"/>
      <c r="AS1" s="494"/>
      <c r="AT1" s="494"/>
      <c r="AU1" s="494"/>
      <c r="AV1" s="494"/>
      <c r="AW1" s="494"/>
      <c r="AX1" s="494"/>
      <c r="AZ1" s="60"/>
    </row>
    <row r="2" spans="1:97" ht="18" customHeight="1">
      <c r="AI2" s="495">
        <f ca="1">TODAY()</f>
        <v>45917</v>
      </c>
      <c r="AJ2" s="495"/>
      <c r="AK2" s="495"/>
      <c r="AL2" s="495"/>
      <c r="AM2" s="495"/>
      <c r="AN2" s="495"/>
      <c r="AO2" s="495"/>
      <c r="AP2" s="495"/>
      <c r="AQ2" s="495"/>
      <c r="AR2" s="495"/>
      <c r="AS2" s="495"/>
      <c r="AT2" s="495"/>
      <c r="AU2" s="495"/>
      <c r="AV2" s="495"/>
      <c r="AW2" s="495"/>
      <c r="AX2" s="495"/>
      <c r="AY2" s="60" t="s">
        <v>59</v>
      </c>
      <c r="AZ2" s="182"/>
      <c r="BA2" s="182"/>
      <c r="BB2" s="182"/>
      <c r="BC2" s="182"/>
      <c r="BD2" s="182"/>
      <c r="BE2" s="182"/>
      <c r="BF2" s="182"/>
      <c r="BG2" s="182"/>
      <c r="BH2" s="182"/>
      <c r="BI2" s="182"/>
      <c r="BJ2" s="182"/>
      <c r="BK2" s="182"/>
      <c r="BL2" s="182"/>
      <c r="BM2" s="182"/>
      <c r="BN2" s="182"/>
      <c r="BO2" s="182"/>
      <c r="BP2" s="182"/>
      <c r="BQ2" s="182"/>
      <c r="BR2" s="182"/>
      <c r="BS2" s="182"/>
      <c r="BT2" s="182"/>
      <c r="BU2" s="183"/>
      <c r="BV2" s="183"/>
      <c r="BW2" s="183"/>
      <c r="BX2" s="183"/>
      <c r="BY2" s="183"/>
      <c r="BZ2" s="183"/>
      <c r="CA2" s="183"/>
      <c r="CB2" s="183"/>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182"/>
      <c r="BA3" s="182"/>
      <c r="BB3" s="182"/>
      <c r="BC3" s="182"/>
      <c r="BD3" s="182"/>
      <c r="BE3" s="182"/>
      <c r="BF3" s="182"/>
      <c r="BG3" s="182"/>
      <c r="BH3" s="182"/>
      <c r="BI3" s="182"/>
      <c r="BJ3" s="182"/>
      <c r="BK3" s="182"/>
      <c r="BL3" s="182"/>
      <c r="BM3" s="182"/>
      <c r="BN3" s="182"/>
      <c r="BO3" s="182"/>
      <c r="BP3" s="182"/>
      <c r="BQ3" s="182"/>
      <c r="BR3" s="182"/>
      <c r="BS3" s="182"/>
      <c r="BT3" s="182"/>
      <c r="BU3" s="183"/>
      <c r="BV3" s="183"/>
      <c r="BW3" s="183"/>
      <c r="BX3" s="183"/>
      <c r="BY3" s="183"/>
      <c r="BZ3" s="183"/>
      <c r="CA3" s="183"/>
      <c r="CB3" s="183"/>
      <c r="CC3" s="183"/>
      <c r="CD3" s="183"/>
      <c r="CE3" s="183"/>
      <c r="CF3" s="183"/>
      <c r="CG3" s="183"/>
      <c r="CH3" s="183"/>
      <c r="CI3" s="183"/>
      <c r="CJ3" s="183"/>
      <c r="CK3" s="184"/>
      <c r="CL3" s="184"/>
      <c r="CM3" s="184"/>
      <c r="CN3" s="185"/>
      <c r="CO3" s="185"/>
      <c r="CP3" s="185"/>
      <c r="CQ3" s="185"/>
      <c r="CR3" s="185"/>
      <c r="CS3" s="185"/>
    </row>
    <row r="4" spans="1:97" ht="6" customHeight="1">
      <c r="A4" s="497" t="s">
        <v>199</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2"/>
      <c r="BA4" s="182"/>
      <c r="BB4" s="182"/>
      <c r="BC4" s="182"/>
      <c r="BD4" s="182"/>
      <c r="BE4" s="182"/>
      <c r="BF4" s="182"/>
      <c r="BG4" s="182"/>
      <c r="BH4" s="182"/>
      <c r="BI4" s="182"/>
      <c r="BJ4" s="182"/>
      <c r="BK4" s="182"/>
      <c r="BL4" s="182"/>
      <c r="BM4" s="182"/>
      <c r="BN4" s="182"/>
      <c r="BO4" s="182"/>
      <c r="BP4" s="182"/>
      <c r="BQ4" s="182"/>
      <c r="BR4" s="182"/>
      <c r="BS4" s="182"/>
      <c r="BT4" s="182"/>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Z5" s="182"/>
      <c r="BA5" s="182"/>
      <c r="BB5" s="182"/>
      <c r="BC5" s="182"/>
      <c r="BD5" s="182"/>
      <c r="BE5" s="182"/>
      <c r="BF5" s="182"/>
      <c r="BG5" s="182"/>
      <c r="BH5" s="182"/>
      <c r="BI5" s="182"/>
      <c r="BJ5" s="182"/>
      <c r="BK5" s="182"/>
      <c r="BL5" s="182"/>
      <c r="BM5" s="182"/>
      <c r="BN5" s="182"/>
      <c r="BO5" s="182"/>
      <c r="BP5" s="182"/>
      <c r="BQ5" s="182"/>
      <c r="BR5" s="182"/>
      <c r="BS5" s="182"/>
      <c r="BT5" s="182"/>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Z6" s="182"/>
      <c r="BA6" s="182"/>
      <c r="BB6" s="182"/>
      <c r="BC6" s="182"/>
      <c r="BD6" s="182"/>
      <c r="BE6" s="182"/>
      <c r="BF6" s="182"/>
      <c r="BG6" s="182"/>
      <c r="BH6" s="182"/>
      <c r="BI6" s="182"/>
      <c r="BJ6" s="182"/>
      <c r="BK6" s="182"/>
      <c r="BL6" s="182"/>
      <c r="BM6" s="182"/>
      <c r="BN6" s="182"/>
      <c r="BO6" s="182"/>
      <c r="BP6" s="182"/>
      <c r="BQ6" s="182"/>
      <c r="BR6" s="182"/>
      <c r="BS6" s="182"/>
      <c r="BT6" s="182"/>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Z7" s="182"/>
      <c r="BA7" s="182"/>
      <c r="BB7" s="182"/>
      <c r="BC7" s="182"/>
      <c r="BD7" s="182"/>
      <c r="BE7" s="182"/>
      <c r="BF7" s="182"/>
      <c r="BG7" s="182"/>
      <c r="BH7" s="182"/>
      <c r="BI7" s="182"/>
      <c r="BJ7" s="182"/>
      <c r="BK7" s="182"/>
      <c r="BL7" s="182"/>
      <c r="BM7" s="182"/>
      <c r="BN7" s="182"/>
      <c r="BO7" s="182"/>
      <c r="BP7" s="182"/>
      <c r="BQ7" s="182"/>
      <c r="BR7" s="182"/>
      <c r="BS7" s="182"/>
      <c r="BT7" s="182"/>
    </row>
    <row r="8" spans="1:97" ht="18" customHeight="1">
      <c r="C8" s="488">
        <f>計算書!C37</f>
        <v>0</v>
      </c>
      <c r="D8" s="488"/>
      <c r="E8" s="488"/>
      <c r="F8" s="488"/>
      <c r="G8" s="488"/>
      <c r="H8" s="488"/>
      <c r="I8" s="488"/>
      <c r="J8" s="488"/>
      <c r="K8" s="488"/>
      <c r="L8" s="488"/>
      <c r="M8" s="488"/>
      <c r="N8" s="488"/>
      <c r="O8" s="488"/>
      <c r="P8" s="488"/>
      <c r="Q8" s="488"/>
      <c r="R8" s="488"/>
      <c r="S8" s="488"/>
      <c r="T8" s="488"/>
      <c r="U8" s="488"/>
      <c r="AZ8" s="182"/>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
        <v>200</v>
      </c>
      <c r="W9" s="490"/>
      <c r="X9" s="490"/>
      <c r="Y9" s="191"/>
      <c r="Z9" s="191"/>
      <c r="AA9" s="181"/>
      <c r="AB9" s="181"/>
      <c r="AC9" s="181"/>
      <c r="AD9" s="181"/>
      <c r="AE9" s="181"/>
      <c r="AF9" s="181"/>
      <c r="AG9" s="181"/>
      <c r="AH9" s="181"/>
      <c r="AI9" s="181"/>
      <c r="AJ9" s="181"/>
      <c r="AK9" s="181"/>
      <c r="AL9" s="181"/>
      <c r="AM9" s="181"/>
      <c r="AN9" s="181"/>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193"/>
      <c r="Z10" s="191"/>
      <c r="AA10" s="181"/>
      <c r="AB10" s="181"/>
      <c r="AC10" s="181"/>
      <c r="AD10" s="181"/>
      <c r="AE10" s="181"/>
      <c r="AF10" s="181"/>
      <c r="AG10" s="181"/>
      <c r="AH10" s="181"/>
      <c r="AI10" s="181"/>
      <c r="AJ10" s="181"/>
      <c r="AK10" s="181"/>
      <c r="AL10" s="181"/>
      <c r="AM10" s="181"/>
      <c r="AN10" s="181"/>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83"/>
      <c r="CG10" s="183"/>
      <c r="CH10" s="183"/>
      <c r="CI10" s="183"/>
      <c r="CJ10" s="183"/>
      <c r="CK10" s="184"/>
      <c r="CL10" s="184"/>
      <c r="CM10" s="184"/>
      <c r="CN10" s="185"/>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96"/>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4"/>
      <c r="CL11" s="184"/>
      <c r="CM11" s="184"/>
      <c r="CN11" s="189"/>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96"/>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4"/>
      <c r="CL12" s="184"/>
      <c r="CM12" s="184"/>
      <c r="CN12" s="189"/>
      <c r="CO12" s="189"/>
      <c r="CP12" s="189"/>
      <c r="CQ12" s="189"/>
      <c r="CR12" s="189"/>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2"/>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4"/>
      <c r="CL13" s="184"/>
      <c r="CM13" s="184"/>
      <c r="CN13" s="185"/>
      <c r="CO13" s="185"/>
      <c r="CP13" s="185"/>
      <c r="CQ13" s="185"/>
      <c r="CR13" s="185"/>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0"/>
      <c r="BA14" s="201"/>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4"/>
      <c r="CL14" s="184"/>
      <c r="CM14" s="184"/>
      <c r="CN14" s="185"/>
      <c r="CO14" s="185"/>
      <c r="CP14" s="185"/>
      <c r="CQ14" s="185"/>
      <c r="CR14" s="185"/>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52" ht="18" customHeight="1">
      <c r="A17" s="181"/>
      <c r="B17" s="181"/>
      <c r="C17" s="502" t="s">
        <v>201</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row>
    <row r="18" spans="1:52" ht="18" customHeight="1">
      <c r="A18" s="181"/>
      <c r="B18" s="181"/>
    </row>
    <row r="19" spans="1:52" ht="18" customHeight="1">
      <c r="A19" s="503" t="s">
        <v>202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row>
    <row r="20" spans="1:52" ht="18" customHeight="1">
      <c r="A20" s="181"/>
      <c r="B20" s="181"/>
    </row>
    <row r="21" spans="1:52" s="181" customFormat="1" ht="18" customHeight="1">
      <c r="C21" s="504" t="s">
        <v>203</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t="s">
        <v>204</v>
      </c>
      <c r="AI21" s="504"/>
      <c r="AJ21" s="504"/>
      <c r="AK21" s="504"/>
      <c r="AL21" s="504"/>
      <c r="AM21" s="504" t="s">
        <v>205</v>
      </c>
      <c r="AN21" s="504"/>
      <c r="AO21" s="504"/>
      <c r="AP21" s="504"/>
      <c r="AQ21" s="504"/>
      <c r="AR21" s="504" t="s">
        <v>206</v>
      </c>
      <c r="AS21" s="504"/>
      <c r="AT21" s="504"/>
      <c r="AU21" s="504"/>
      <c r="AV21" s="504"/>
      <c r="AZ21" s="203"/>
    </row>
    <row r="22" spans="1:52" s="181" customFormat="1" ht="30" customHeight="1">
      <c r="C22" s="505" t="str" cm="1">
        <f t="array" ref="C22">IFERROR(INDEX(計算書!U$7:U$31, SMALL(IF((計算書!U$7:U$31&lt;&gt;"")*(計算書!U$7:U$31&lt;&gt;0), ROW(計算書!U$7:U$31)-MIN(ROW(計算書!U$7:U$31))+1, ""), ROW(A1))), "")</f>
        <v xml:space="preserve">送 料   </v>
      </c>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6" cm="1">
        <f t="array" ref="AH22">IFERROR(INDEX(計算書!V$7:V$31, SMALL(IF(計算書!V$7:V$31&lt;&gt;"", ROW(計算書!V$7:V$31)-MIN(ROW(計算書!V$7:V$31))+1, ""), ROW(A1))), "")</f>
        <v>0</v>
      </c>
      <c r="AI22" s="506"/>
      <c r="AJ22" s="506"/>
      <c r="AK22" s="506"/>
      <c r="AL22" s="506"/>
      <c r="AM22" s="507" cm="1">
        <f t="array" ref="AM22">IFERROR(INDEX(計算書!W$7:W$31, SMALL(IF(計算書!W$7:W$31&lt;&gt;"", ROW(計算書!W$7:W$31)-MIN(ROW(計算書!W$7:W$31))+1, ""), ROW(A1))), "")</f>
        <v>1</v>
      </c>
      <c r="AN22" s="507"/>
      <c r="AO22" s="507"/>
      <c r="AP22" s="507"/>
      <c r="AQ22" s="507"/>
      <c r="AR22" s="508" cm="1">
        <f t="array" ref="AR22">IFERROR(INDEX(計算書!X$7:X$31, SMALL(IF(計算書!X$7:X$31&lt;&gt;"", ROW(計算書!X$7:X$31)-MIN(ROW(計算書!X$7:X$31))+1, ""), ROW(A1))), "")</f>
        <v>0</v>
      </c>
      <c r="AS22" s="508"/>
      <c r="AT22" s="508"/>
      <c r="AU22" s="508"/>
      <c r="AV22" s="508"/>
      <c r="AZ22" s="203"/>
    </row>
    <row r="23" spans="1:52" s="181" customFormat="1" ht="30" customHeight="1">
      <c r="C23" s="505" t="str" cm="1">
        <f t="array" ref="C23">IFERROR(INDEX(計算書!U$7:U$31, SMALL(IF((計算書!U$7:U$31&lt;&gt;"")*(計算書!U$7:U$31&lt;&gt;0), ROW(計算書!U$7:U$31)-MIN(ROW(計算書!U$7:U$31))+1, ""), ROW(A2))), "")</f>
        <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6" t="str" cm="1">
        <f t="array" ref="AH23">IFERROR(INDEX(計算書!V$7:V$31, SMALL(IF(計算書!V$7:V$31&lt;&gt;"", ROW(計算書!V$7:V$31)-MIN(ROW(計算書!V$7:V$31))+1, ""), ROW(A2))), "")</f>
        <v/>
      </c>
      <c r="AI23" s="506"/>
      <c r="AJ23" s="506"/>
      <c r="AK23" s="506"/>
      <c r="AL23" s="506"/>
      <c r="AM23" s="507" t="str" cm="1">
        <f t="array" ref="AM23">IFERROR(INDEX(計算書!W$7:W$31, SMALL(IF(計算書!W$7:W$31&lt;&gt;"", ROW(計算書!W$7:W$31)-MIN(ROW(計算書!W$7:W$31))+1, ""), ROW(A2))), "")</f>
        <v/>
      </c>
      <c r="AN23" s="507"/>
      <c r="AO23" s="507"/>
      <c r="AP23" s="507"/>
      <c r="AQ23" s="507"/>
      <c r="AR23" s="508" t="str" cm="1">
        <f t="array" ref="AR23">IFERROR(INDEX(計算書!X$7:X$31, SMALL(IF(計算書!X$7:X$31&lt;&gt;"", ROW(計算書!X$7:X$31)-MIN(ROW(計算書!X$7:X$31))+1, ""), ROW(A2))), "")</f>
        <v/>
      </c>
      <c r="AS23" s="508"/>
      <c r="AT23" s="508"/>
      <c r="AU23" s="508"/>
      <c r="AV23" s="508"/>
      <c r="AZ23" s="203"/>
    </row>
    <row r="24" spans="1:52" s="181" customFormat="1" ht="30" customHeight="1">
      <c r="C24" s="505" t="str" cm="1">
        <f t="array" ref="C24">IFERROR(INDEX(計算書!U$7:U$31, SMALL(IF((計算書!U$7:U$31&lt;&gt;"")*(計算書!U$7:U$31&lt;&gt;0), ROW(計算書!U$7:U$31)-MIN(ROW(計算書!U$7:U$31))+1, ""), ROW(A3))), "")</f>
        <v/>
      </c>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6" t="str" cm="1">
        <f t="array" ref="AH24">IFERROR(INDEX(計算書!V$7:V$31, SMALL(IF(計算書!V$7:V$31&lt;&gt;"", ROW(計算書!V$7:V$31)-MIN(ROW(計算書!V$7:V$31))+1, ""), ROW(A3))), "")</f>
        <v/>
      </c>
      <c r="AI24" s="506"/>
      <c r="AJ24" s="506"/>
      <c r="AK24" s="506"/>
      <c r="AL24" s="506"/>
      <c r="AM24" s="507" t="str" cm="1">
        <f t="array" ref="AM24">IFERROR(INDEX(計算書!W$7:W$31, SMALL(IF(計算書!W$7:W$31&lt;&gt;"", ROW(計算書!W$7:W$31)-MIN(ROW(計算書!W$7:W$31))+1, ""), ROW(A3))), "")</f>
        <v/>
      </c>
      <c r="AN24" s="507"/>
      <c r="AO24" s="507"/>
      <c r="AP24" s="507"/>
      <c r="AQ24" s="507"/>
      <c r="AR24" s="508" t="str" cm="1">
        <f t="array" ref="AR24">IFERROR(INDEX(計算書!X$7:X$31, SMALL(IF(計算書!X$7:X$31&lt;&gt;"", ROW(計算書!X$7:X$31)-MIN(ROW(計算書!X$7:X$31))+1, ""), ROW(A3))), "")</f>
        <v/>
      </c>
      <c r="AS24" s="508"/>
      <c r="AT24" s="508"/>
      <c r="AU24" s="508"/>
      <c r="AV24" s="508"/>
      <c r="AZ24" s="203"/>
    </row>
    <row r="25" spans="1:52" s="181" customFormat="1" ht="30" customHeight="1">
      <c r="C25" s="505" t="str" cm="1">
        <f t="array" ref="C25">IFERROR(INDEX(計算書!U$7:U$31, SMALL(IF((計算書!U$7:U$31&lt;&gt;"")*(計算書!U$7:U$31&lt;&gt;0), ROW(計算書!U$7:U$31)-MIN(ROW(計算書!U$7:U$31))+1, ""), ROW(A4))), "")</f>
        <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6" t="str" cm="1">
        <f t="array" ref="AH25">IFERROR(INDEX(計算書!V$7:V$31, SMALL(IF(計算書!V$7:V$31&lt;&gt;"", ROW(計算書!V$7:V$31)-MIN(ROW(計算書!V$7:V$31))+1, ""), ROW(A4))), "")</f>
        <v/>
      </c>
      <c r="AI25" s="506"/>
      <c r="AJ25" s="506"/>
      <c r="AK25" s="506"/>
      <c r="AL25" s="506"/>
      <c r="AM25" s="507" t="str" cm="1">
        <f t="array" ref="AM25">IFERROR(INDEX(計算書!W$7:W$31, SMALL(IF(計算書!W$7:W$31&lt;&gt;"", ROW(計算書!W$7:W$31)-MIN(ROW(計算書!W$7:W$31))+1, ""), ROW(A4))), "")</f>
        <v/>
      </c>
      <c r="AN25" s="507"/>
      <c r="AO25" s="507"/>
      <c r="AP25" s="507"/>
      <c r="AQ25" s="507"/>
      <c r="AR25" s="508" t="str" cm="1">
        <f t="array" ref="AR25">IFERROR(INDEX(計算書!X$7:X$31, SMALL(IF(計算書!X$7:X$31&lt;&gt;"", ROW(計算書!X$7:X$31)-MIN(ROW(計算書!X$7:X$31))+1, ""), ROW(A4))), "")</f>
        <v/>
      </c>
      <c r="AS25" s="508"/>
      <c r="AT25" s="508"/>
      <c r="AU25" s="508"/>
      <c r="AV25" s="508"/>
      <c r="AZ25" s="203"/>
    </row>
    <row r="26" spans="1:52" s="181" customFormat="1" ht="30" customHeight="1">
      <c r="C26" s="505" t="str" cm="1">
        <f t="array" ref="C26">IFERROR(INDEX(計算書!U$7:U$31, SMALL(IF((計算書!U$7:U$31&lt;&gt;"")*(計算書!U$7:U$31&lt;&gt;0), ROW(計算書!U$7:U$31)-MIN(ROW(計算書!U$7:U$31))+1, ""), ROW(A5))), "")</f>
        <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6" t="str" cm="1">
        <f t="array" ref="AH26">IFERROR(INDEX(計算書!V$7:V$31, SMALL(IF(計算書!V$7:V$31&lt;&gt;"", ROW(計算書!V$7:V$31)-MIN(ROW(計算書!V$7:V$31))+1, ""), ROW(A5))), "")</f>
        <v/>
      </c>
      <c r="AI26" s="506"/>
      <c r="AJ26" s="506"/>
      <c r="AK26" s="506"/>
      <c r="AL26" s="506"/>
      <c r="AM26" s="507" t="str" cm="1">
        <f t="array" ref="AM26">IFERROR(INDEX(計算書!W$7:W$31, SMALL(IF(計算書!W$7:W$31&lt;&gt;"", ROW(計算書!W$7:W$31)-MIN(ROW(計算書!W$7:W$31))+1, ""), ROW(A5))), "")</f>
        <v/>
      </c>
      <c r="AN26" s="507"/>
      <c r="AO26" s="507"/>
      <c r="AP26" s="507"/>
      <c r="AQ26" s="507"/>
      <c r="AR26" s="508" t="str" cm="1">
        <f t="array" ref="AR26">IFERROR(INDEX(計算書!X$7:X$31, SMALL(IF(計算書!X$7:X$31&lt;&gt;"", ROW(計算書!X$7:X$31)-MIN(ROW(計算書!X$7:X$31))+1, ""), ROW(A5))), "")</f>
        <v/>
      </c>
      <c r="AS26" s="508"/>
      <c r="AT26" s="508"/>
      <c r="AU26" s="508"/>
      <c r="AV26" s="508"/>
      <c r="AZ26" s="203"/>
    </row>
    <row r="27" spans="1:52" s="181" customFormat="1" ht="30" customHeight="1">
      <c r="C27" s="505" t="str" cm="1">
        <f t="array" ref="C27">IFERROR(INDEX(計算書!U$7:U$31, SMALL(IF((計算書!U$7:U$31&lt;&gt;"")*(計算書!U$7:U$31&lt;&gt;0), ROW(計算書!U$7:U$31)-MIN(ROW(計算書!U$7:U$31))+1, ""), ROW(A6))), "")</f>
        <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6" t="str" cm="1">
        <f t="array" ref="AH27">IFERROR(INDEX(計算書!V$7:V$31, SMALL(IF(計算書!V$7:V$31&lt;&gt;"", ROW(計算書!V$7:V$31)-MIN(ROW(計算書!V$7:V$31))+1, ""), ROW(A6))), "")</f>
        <v/>
      </c>
      <c r="AI27" s="506"/>
      <c r="AJ27" s="506"/>
      <c r="AK27" s="506"/>
      <c r="AL27" s="506"/>
      <c r="AM27" s="507" t="str" cm="1">
        <f t="array" ref="AM27">IFERROR(INDEX(計算書!W$7:W$31, SMALL(IF(計算書!W$7:W$31&lt;&gt;"", ROW(計算書!W$7:W$31)-MIN(ROW(計算書!W$7:W$31))+1, ""), ROW(A6))), "")</f>
        <v/>
      </c>
      <c r="AN27" s="507"/>
      <c r="AO27" s="507"/>
      <c r="AP27" s="507"/>
      <c r="AQ27" s="507"/>
      <c r="AR27" s="508" t="str" cm="1">
        <f t="array" ref="AR27">IFERROR(INDEX(計算書!X$7:X$31, SMALL(IF(計算書!X$7:X$31&lt;&gt;"", ROW(計算書!X$7:X$31)-MIN(ROW(計算書!X$7:X$31))+1, ""), ROW(A6))), "")</f>
        <v/>
      </c>
      <c r="AS27" s="508"/>
      <c r="AT27" s="508"/>
      <c r="AU27" s="508"/>
      <c r="AV27" s="508"/>
      <c r="AZ27" s="203"/>
    </row>
    <row r="28" spans="1:52" s="181" customFormat="1" ht="30" customHeight="1">
      <c r="C28" s="505" t="str" cm="1">
        <f t="array" ref="C28">IFERROR(INDEX(計算書!U$7:U$31, SMALL(IF((計算書!U$7:U$31&lt;&gt;"")*(計算書!U$7:U$31&lt;&gt;0), ROW(計算書!U$7:U$31)-MIN(ROW(計算書!U$7:U$31))+1, ""), ROW(A7))), "")</f>
        <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6" t="str" cm="1">
        <f t="array" ref="AH28">IFERROR(INDEX(計算書!V$7:V$31, SMALL(IF(計算書!V$7:V$31&lt;&gt;"", ROW(計算書!V$7:V$31)-MIN(ROW(計算書!V$7:V$31))+1, ""), ROW(A7))), "")</f>
        <v/>
      </c>
      <c r="AI28" s="506"/>
      <c r="AJ28" s="506"/>
      <c r="AK28" s="506"/>
      <c r="AL28" s="506"/>
      <c r="AM28" s="507" t="str" cm="1">
        <f t="array" ref="AM28">IFERROR(INDEX(計算書!W$7:W$31, SMALL(IF(計算書!W$7:W$31&lt;&gt;"", ROW(計算書!W$7:W$31)-MIN(ROW(計算書!W$7:W$31))+1, ""), ROW(A7))), "")</f>
        <v/>
      </c>
      <c r="AN28" s="507"/>
      <c r="AO28" s="507"/>
      <c r="AP28" s="507"/>
      <c r="AQ28" s="507"/>
      <c r="AR28" s="508" t="str" cm="1">
        <f t="array" ref="AR28">IFERROR(INDEX(計算書!X$7:X$31, SMALL(IF(計算書!X$7:X$31&lt;&gt;"", ROW(計算書!X$7:X$31)-MIN(ROW(計算書!X$7:X$31))+1, ""), ROW(A7))), "")</f>
        <v/>
      </c>
      <c r="AS28" s="508"/>
      <c r="AT28" s="508"/>
      <c r="AU28" s="508"/>
      <c r="AV28" s="508"/>
      <c r="AZ28" s="203"/>
    </row>
    <row r="29" spans="1:52" s="181" customFormat="1" ht="30" customHeight="1">
      <c r="C29" s="505" t="str" cm="1">
        <f t="array" ref="C29">IFERROR(INDEX(計算書!U$7:U$31, SMALL(IF((計算書!U$7:U$31&lt;&gt;"")*(計算書!U$7:U$31&lt;&gt;0), ROW(計算書!U$7:U$31)-MIN(ROW(計算書!U$7:U$31))+1, ""), ROW(A8))), "")</f>
        <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6" t="str" cm="1">
        <f t="array" ref="AH29">IFERROR(INDEX(計算書!V$7:V$31, SMALL(IF(計算書!V$7:V$31&lt;&gt;"", ROW(計算書!V$7:V$31)-MIN(ROW(計算書!V$7:V$31))+1, ""), ROW(A8))), "")</f>
        <v/>
      </c>
      <c r="AI29" s="506"/>
      <c r="AJ29" s="506"/>
      <c r="AK29" s="506"/>
      <c r="AL29" s="506"/>
      <c r="AM29" s="507" t="str" cm="1">
        <f t="array" ref="AM29">IFERROR(INDEX(計算書!W$7:W$31, SMALL(IF(計算書!W$7:W$31&lt;&gt;"", ROW(計算書!W$7:W$31)-MIN(ROW(計算書!W$7:W$31))+1, ""), ROW(A8))), "")</f>
        <v/>
      </c>
      <c r="AN29" s="507"/>
      <c r="AO29" s="507"/>
      <c r="AP29" s="507"/>
      <c r="AQ29" s="507"/>
      <c r="AR29" s="508" t="str" cm="1">
        <f t="array" ref="AR29">IFERROR(INDEX(計算書!X$7:X$31, SMALL(IF(計算書!X$7:X$31&lt;&gt;"", ROW(計算書!X$7:X$31)-MIN(ROW(計算書!X$7:X$31))+1, ""), ROW(A8))), "")</f>
        <v/>
      </c>
      <c r="AS29" s="508"/>
      <c r="AT29" s="508"/>
      <c r="AU29" s="508"/>
      <c r="AV29" s="508"/>
      <c r="AZ29" s="203"/>
    </row>
    <row r="30" spans="1:52" s="181" customFormat="1" ht="30" customHeight="1">
      <c r="C30" s="505" t="str" cm="1">
        <f t="array" ref="C30">IFERROR(INDEX(計算書!U$7:U$31, SMALL(IF((計算書!U$7:U$31&lt;&gt;"")*(計算書!U$7:U$31&lt;&gt;0), ROW(計算書!U$7:U$31)-MIN(ROW(計算書!U$7:U$31))+1, ""), ROW(A9))), "")</f>
        <v/>
      </c>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6" t="str" cm="1">
        <f t="array" ref="AH30">IFERROR(INDEX(計算書!V$7:V$31, SMALL(IF(計算書!V$7:V$31&lt;&gt;"", ROW(計算書!V$7:V$31)-MIN(ROW(計算書!V$7:V$31))+1, ""), ROW(A9))), "")</f>
        <v/>
      </c>
      <c r="AI30" s="506"/>
      <c r="AJ30" s="506"/>
      <c r="AK30" s="506"/>
      <c r="AL30" s="506"/>
      <c r="AM30" s="507" t="str" cm="1">
        <f t="array" ref="AM30">IFERROR(INDEX(計算書!W$7:W$31, SMALL(IF(計算書!W$7:W$31&lt;&gt;"", ROW(計算書!W$7:W$31)-MIN(ROW(計算書!W$7:W$31))+1, ""), ROW(A9))), "")</f>
        <v/>
      </c>
      <c r="AN30" s="507"/>
      <c r="AO30" s="507"/>
      <c r="AP30" s="507"/>
      <c r="AQ30" s="507"/>
      <c r="AR30" s="508" t="str" cm="1">
        <f t="array" ref="AR30">IFERROR(INDEX(計算書!X$7:X$31, SMALL(IF(計算書!X$7:X$31&lt;&gt;"", ROW(計算書!X$7:X$31)-MIN(ROW(計算書!X$7:X$31))+1, ""), ROW(A9))), "")</f>
        <v/>
      </c>
      <c r="AS30" s="508"/>
      <c r="AT30" s="508"/>
      <c r="AU30" s="508"/>
      <c r="AV30" s="508"/>
      <c r="AZ30" s="203"/>
    </row>
    <row r="31" spans="1:52" s="181" customFormat="1" ht="30" customHeight="1">
      <c r="C31" s="505" t="str" cm="1">
        <f t="array" ref="C31">IFERROR(INDEX(計算書!U$7:U$31, SMALL(IF((計算書!U$7:U$31&lt;&gt;"")*(計算書!U$7:U$31&lt;&gt;0), ROW(計算書!U$7:U$31)-MIN(ROW(計算書!U$7:U$31))+1, ""), ROW(A10))), "")</f>
        <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6" t="str" cm="1">
        <f t="array" ref="AH31">IFERROR(INDEX(計算書!V$7:V$31, SMALL(IF(計算書!V$7:V$31&lt;&gt;"", ROW(計算書!V$7:V$31)-MIN(ROW(計算書!V$7:V$31))+1, ""), ROW(A10))), "")</f>
        <v/>
      </c>
      <c r="AI31" s="506"/>
      <c r="AJ31" s="506"/>
      <c r="AK31" s="506"/>
      <c r="AL31" s="506"/>
      <c r="AM31" s="507" t="str" cm="1">
        <f t="array" ref="AM31">IFERROR(INDEX(計算書!W$7:W$31, SMALL(IF(計算書!W$7:W$31&lt;&gt;"", ROW(計算書!W$7:W$31)-MIN(ROW(計算書!W$7:W$31))+1, ""), ROW(A10))), "")</f>
        <v/>
      </c>
      <c r="AN31" s="507"/>
      <c r="AO31" s="507"/>
      <c r="AP31" s="507"/>
      <c r="AQ31" s="507"/>
      <c r="AR31" s="508" t="str" cm="1">
        <f t="array" ref="AR31">IFERROR(INDEX(計算書!X$7:X$31, SMALL(IF(計算書!X$7:X$31&lt;&gt;"", ROW(計算書!X$7:X$31)-MIN(ROW(計算書!X$7:X$31))+1, ""), ROW(A10))), "")</f>
        <v/>
      </c>
      <c r="AS31" s="508"/>
      <c r="AT31" s="508"/>
      <c r="AU31" s="508"/>
      <c r="AV31" s="508"/>
      <c r="AZ31" s="203"/>
    </row>
    <row r="32" spans="1:52" s="181" customFormat="1" ht="30" customHeight="1">
      <c r="C32" s="505" t="str" cm="1">
        <f t="array" ref="C32">IFERROR(INDEX(計算書!U$7:U$31, SMALL(IF((計算書!U$7:U$31&lt;&gt;"")*(計算書!U$7:U$31&lt;&gt;0), ROW(計算書!U$7:U$31)-MIN(ROW(計算書!U$7:U$31))+1, ""), ROW(A11))), "")</f>
        <v/>
      </c>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6" t="str" cm="1">
        <f t="array" ref="AH32">IFERROR(INDEX(計算書!V$7:V$31, SMALL(IF(計算書!V$7:V$31&lt;&gt;"", ROW(計算書!V$7:V$31)-MIN(ROW(計算書!V$7:V$31))+1, ""), ROW(A11))), "")</f>
        <v/>
      </c>
      <c r="AI32" s="506"/>
      <c r="AJ32" s="506"/>
      <c r="AK32" s="506"/>
      <c r="AL32" s="506"/>
      <c r="AM32" s="507" t="str" cm="1">
        <f t="array" ref="AM32">IFERROR(INDEX(計算書!W$7:W$31, SMALL(IF(計算書!W$7:W$31&lt;&gt;"", ROW(計算書!W$7:W$31)-MIN(ROW(計算書!W$7:W$31))+1, ""), ROW(A11))), "")</f>
        <v/>
      </c>
      <c r="AN32" s="507"/>
      <c r="AO32" s="507"/>
      <c r="AP32" s="507"/>
      <c r="AQ32" s="507"/>
      <c r="AR32" s="508" t="str" cm="1">
        <f t="array" ref="AR32">IFERROR(INDEX(計算書!X$7:X$31, SMALL(IF(計算書!X$7:X$31&lt;&gt;"", ROW(計算書!X$7:X$31)-MIN(ROW(計算書!X$7:X$31))+1, ""), ROW(A11))), "")</f>
        <v/>
      </c>
      <c r="AS32" s="508"/>
      <c r="AT32" s="508"/>
      <c r="AU32" s="508"/>
      <c r="AV32" s="508"/>
      <c r="AZ32" s="203"/>
    </row>
    <row r="33" spans="3:97" s="181" customFormat="1" ht="18" customHeight="1">
      <c r="N33" s="204"/>
      <c r="AB33" s="205"/>
      <c r="AH33" s="509" t="s">
        <v>207</v>
      </c>
      <c r="AI33" s="509"/>
      <c r="AJ33" s="509"/>
      <c r="AK33" s="509"/>
      <c r="AL33" s="509"/>
      <c r="AM33" s="509"/>
      <c r="AN33" s="509"/>
      <c r="AO33" s="509"/>
      <c r="AP33" s="509"/>
      <c r="AQ33" s="509"/>
      <c r="AR33" s="510">
        <f>AR35-AR34</f>
        <v>0</v>
      </c>
      <c r="AS33" s="511"/>
      <c r="AT33" s="511"/>
      <c r="AU33" s="511"/>
      <c r="AV33" s="511"/>
      <c r="AZ33" s="206"/>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8"/>
      <c r="CL33" s="208"/>
      <c r="CM33" s="208"/>
      <c r="CN33" s="209"/>
      <c r="CO33" s="209"/>
      <c r="CP33" s="209"/>
      <c r="CQ33" s="209"/>
      <c r="CR33" s="209"/>
      <c r="CS33" s="209"/>
    </row>
    <row r="34" spans="3:97" s="181" customFormat="1" ht="18" customHeight="1">
      <c r="N34" s="210"/>
      <c r="AH34" s="509" t="s">
        <v>208</v>
      </c>
      <c r="AI34" s="509"/>
      <c r="AJ34" s="509"/>
      <c r="AK34" s="509"/>
      <c r="AL34" s="509"/>
      <c r="AM34" s="509"/>
      <c r="AN34" s="509"/>
      <c r="AO34" s="509"/>
      <c r="AP34" s="509"/>
      <c r="AQ34" s="509"/>
      <c r="AR34" s="510">
        <f>ROUND(AR35-(AR35/(1+0.1)),0)</f>
        <v>0</v>
      </c>
      <c r="AS34" s="510"/>
      <c r="AT34" s="510"/>
      <c r="AU34" s="510"/>
      <c r="AV34" s="510"/>
      <c r="AZ34" s="206" t="s">
        <v>209</v>
      </c>
      <c r="BA34" s="512"/>
      <c r="BB34" s="512"/>
      <c r="BC34" s="512"/>
      <c r="BD34" s="512"/>
      <c r="BE34" s="512"/>
      <c r="BF34" s="512"/>
      <c r="BG34" s="512"/>
      <c r="BH34" s="512"/>
      <c r="BI34" s="512"/>
      <c r="BJ34" s="512"/>
      <c r="BK34" s="512"/>
      <c r="BL34" s="512"/>
      <c r="BM34" s="512"/>
      <c r="BN34" s="512"/>
      <c r="BO34" s="512"/>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8"/>
      <c r="CL34" s="208"/>
      <c r="CM34" s="208"/>
      <c r="CN34" s="209"/>
      <c r="CO34" s="209"/>
      <c r="CP34" s="209"/>
      <c r="CQ34" s="209"/>
      <c r="CR34" s="209"/>
      <c r="CS34" s="209"/>
    </row>
    <row r="35" spans="3:97" s="181" customFormat="1" ht="18" customHeight="1">
      <c r="N35" s="210"/>
      <c r="AH35" s="509" t="s">
        <v>210</v>
      </c>
      <c r="AI35" s="509"/>
      <c r="AJ35" s="509"/>
      <c r="AK35" s="509"/>
      <c r="AL35" s="509"/>
      <c r="AM35" s="509"/>
      <c r="AN35" s="509"/>
      <c r="AO35" s="509"/>
      <c r="AP35" s="509"/>
      <c r="AQ35" s="509"/>
      <c r="AR35" s="510">
        <f>SUM(AR22:AV32)</f>
        <v>0</v>
      </c>
      <c r="AS35" s="510"/>
      <c r="AT35" s="510"/>
      <c r="AU35" s="510"/>
      <c r="AV35" s="510"/>
      <c r="AZ35" s="206"/>
      <c r="BA35" s="512"/>
      <c r="BB35" s="512"/>
      <c r="BC35" s="512"/>
      <c r="BD35" s="512"/>
      <c r="BE35" s="512"/>
      <c r="BF35" s="512"/>
      <c r="BG35" s="512"/>
      <c r="BH35" s="512"/>
      <c r="BI35" s="512"/>
      <c r="BJ35" s="512"/>
      <c r="BK35" s="512"/>
      <c r="BL35" s="512"/>
      <c r="BM35" s="512"/>
      <c r="BN35" s="512"/>
      <c r="BO35" s="512"/>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8"/>
      <c r="CL35" s="208"/>
      <c r="CM35" s="208"/>
      <c r="CN35" s="209"/>
      <c r="CO35" s="209"/>
      <c r="CP35" s="209"/>
      <c r="CQ35" s="209"/>
      <c r="CR35" s="209"/>
      <c r="CS35" s="209"/>
    </row>
    <row r="36" spans="3:97" ht="18" customHeight="1">
      <c r="H36" s="181"/>
      <c r="I36" s="181"/>
      <c r="J36" s="181"/>
      <c r="K36" s="181"/>
      <c r="L36" s="181"/>
      <c r="M36" s="181"/>
      <c r="N36" s="210"/>
      <c r="O36" s="181"/>
      <c r="P36" s="181"/>
      <c r="Q36" s="181"/>
      <c r="R36" s="181"/>
      <c r="S36" s="181"/>
      <c r="AH36" s="186"/>
      <c r="AI36" s="186"/>
      <c r="AJ36" s="186"/>
      <c r="AK36" s="186"/>
      <c r="AL36" s="186"/>
      <c r="AM36" s="186"/>
      <c r="AN36" s="186"/>
      <c r="AO36" s="186"/>
      <c r="AP36" s="186"/>
      <c r="AQ36" s="186"/>
      <c r="AR36" s="211"/>
      <c r="AS36" s="211"/>
      <c r="AT36" s="211"/>
      <c r="AU36" s="211"/>
      <c r="AV36" s="211"/>
      <c r="AZ36" s="513"/>
      <c r="BA36" s="513"/>
      <c r="BB36" s="513"/>
      <c r="BC36" s="513"/>
      <c r="BD36" s="513"/>
      <c r="BE36" s="513"/>
      <c r="BF36" s="513"/>
      <c r="BG36" s="513"/>
      <c r="BH36" s="513"/>
      <c r="BI36" s="513"/>
      <c r="BJ36" s="513"/>
      <c r="BK36" s="513"/>
      <c r="BL36" s="513"/>
      <c r="BM36" s="513"/>
      <c r="BN36" s="513"/>
      <c r="BO36" s="513"/>
      <c r="BP36" s="513"/>
      <c r="BQ36" s="513"/>
      <c r="BR36" s="183"/>
      <c r="BS36" s="183"/>
      <c r="BT36" s="183"/>
      <c r="BU36" s="183"/>
      <c r="BV36" s="183"/>
      <c r="BW36" s="183"/>
      <c r="BX36" s="183"/>
      <c r="BY36" s="183"/>
      <c r="BZ36" s="183"/>
      <c r="CA36" s="183"/>
      <c r="CB36" s="183"/>
      <c r="CC36" s="183"/>
      <c r="CD36" s="183"/>
      <c r="CE36" s="183"/>
      <c r="CF36" s="183"/>
      <c r="CG36" s="183"/>
      <c r="CH36" s="183"/>
      <c r="CI36" s="183"/>
      <c r="CJ36" s="183"/>
      <c r="CK36" s="184"/>
      <c r="CL36" s="184"/>
      <c r="CM36" s="184"/>
      <c r="CN36" s="185"/>
      <c r="CO36" s="185"/>
      <c r="CP36" s="185"/>
      <c r="CQ36" s="185"/>
      <c r="CR36" s="185"/>
      <c r="CS36" s="185"/>
    </row>
    <row r="37" spans="3:97" ht="30" customHeight="1" thickBot="1">
      <c r="H37" s="503" t="s">
        <v>211</v>
      </c>
      <c r="I37" s="503"/>
      <c r="J37" s="503"/>
      <c r="K37" s="503"/>
      <c r="L37" s="503"/>
      <c r="M37" s="503"/>
      <c r="N37" s="503"/>
      <c r="O37" s="514">
        <f t="shared" ref="O37" si="0">$AR$35</f>
        <v>0</v>
      </c>
      <c r="P37" s="514"/>
      <c r="Q37" s="514"/>
      <c r="R37" s="514"/>
      <c r="S37" s="514"/>
      <c r="T37" s="514"/>
      <c r="U37" s="514"/>
      <c r="V37" s="514"/>
      <c r="W37" s="514"/>
      <c r="X37" s="514"/>
      <c r="Y37" s="514"/>
      <c r="Z37" s="514"/>
      <c r="AA37" s="514"/>
      <c r="AB37" s="514"/>
      <c r="AC37" s="514"/>
      <c r="AD37" s="514"/>
      <c r="AE37" s="514"/>
      <c r="AF37" s="514"/>
      <c r="AG37" s="514"/>
      <c r="AH37" s="514"/>
      <c r="AI37" s="514"/>
      <c r="AJ37" s="514"/>
      <c r="AK37" s="213" t="s">
        <v>212</v>
      </c>
      <c r="AL37" s="214"/>
      <c r="AM37" s="181"/>
      <c r="AN37" s="181"/>
      <c r="AO37" s="181"/>
      <c r="AP37" s="181"/>
      <c r="AZ37" s="513"/>
      <c r="BA37" s="513"/>
      <c r="BB37" s="513"/>
      <c r="BC37" s="513"/>
      <c r="BD37" s="513"/>
      <c r="BE37" s="513"/>
      <c r="BF37" s="513"/>
      <c r="BG37" s="513"/>
      <c r="BH37" s="513"/>
      <c r="BI37" s="513"/>
      <c r="BJ37" s="513"/>
      <c r="BK37" s="513"/>
      <c r="BL37" s="513"/>
      <c r="BM37" s="513"/>
      <c r="BN37" s="513"/>
      <c r="BO37" s="513"/>
      <c r="BP37" s="513"/>
      <c r="BQ37" s="513"/>
      <c r="BR37" s="188"/>
      <c r="BS37" s="188"/>
      <c r="BT37" s="188"/>
      <c r="BU37" s="188"/>
      <c r="BV37" s="188"/>
      <c r="BW37" s="188"/>
      <c r="BX37" s="188"/>
      <c r="BY37" s="188"/>
      <c r="BZ37" s="188"/>
      <c r="CA37" s="188"/>
      <c r="CB37" s="188"/>
      <c r="CC37" s="188"/>
      <c r="CD37" s="188"/>
      <c r="CE37" s="188"/>
      <c r="CF37" s="188"/>
      <c r="CG37" s="188"/>
      <c r="CH37" s="188"/>
      <c r="CI37" s="188"/>
      <c r="CJ37" s="188"/>
      <c r="CK37" s="184"/>
      <c r="CL37" s="184"/>
      <c r="CM37" s="184"/>
      <c r="CN37" s="189"/>
      <c r="CO37" s="189"/>
      <c r="CP37" s="189"/>
      <c r="CQ37" s="189"/>
      <c r="CR37" s="189"/>
      <c r="CS37" s="189"/>
    </row>
    <row r="38" spans="3:97" ht="18" customHeight="1">
      <c r="H38" s="181"/>
      <c r="I38" s="181"/>
      <c r="J38" s="181"/>
      <c r="K38" s="181"/>
      <c r="L38" s="181"/>
      <c r="M38" s="181"/>
      <c r="N38" s="181"/>
      <c r="O38" s="515"/>
      <c r="P38" s="515"/>
      <c r="Q38" s="515"/>
      <c r="R38" s="515"/>
      <c r="S38" s="515"/>
      <c r="T38" s="515"/>
      <c r="U38" s="515"/>
      <c r="V38" s="515"/>
      <c r="W38" s="515"/>
      <c r="X38" s="515"/>
      <c r="Y38" s="515"/>
      <c r="Z38" s="515"/>
      <c r="AA38" s="515"/>
      <c r="AB38" s="515"/>
      <c r="AC38" s="515"/>
      <c r="AD38" s="515"/>
      <c r="AE38" s="515"/>
      <c r="AF38" s="516"/>
      <c r="AG38" s="516"/>
      <c r="AH38" s="516"/>
      <c r="AI38" s="516"/>
      <c r="AJ38" s="215"/>
      <c r="AZ38" s="196"/>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4"/>
      <c r="CL38" s="184"/>
      <c r="CM38" s="184"/>
      <c r="CN38" s="189"/>
      <c r="CO38" s="189"/>
      <c r="CP38" s="189"/>
      <c r="CQ38" s="189"/>
      <c r="CR38" s="189"/>
      <c r="CS38" s="189"/>
    </row>
    <row r="39" spans="3:97" ht="18" customHeight="1">
      <c r="H39" s="181"/>
      <c r="I39" s="181"/>
      <c r="J39" s="181"/>
      <c r="K39" s="181"/>
      <c r="L39" s="181"/>
      <c r="M39" s="181"/>
      <c r="N39" s="181"/>
      <c r="O39" s="496"/>
      <c r="P39" s="496"/>
      <c r="Q39" s="496"/>
      <c r="R39" s="496"/>
      <c r="S39" s="496"/>
      <c r="T39" s="496"/>
      <c r="U39" s="496"/>
      <c r="V39" s="496"/>
      <c r="W39" s="496"/>
      <c r="X39" s="496"/>
      <c r="Y39" s="496"/>
      <c r="Z39" s="496"/>
      <c r="AA39" s="496"/>
      <c r="AB39" s="496"/>
      <c r="AC39" s="496"/>
      <c r="AD39" s="496"/>
      <c r="AE39" s="496"/>
      <c r="AF39" s="517"/>
      <c r="AG39" s="517"/>
      <c r="AH39" s="517"/>
      <c r="AI39" s="517"/>
      <c r="AJ39" s="216"/>
      <c r="AZ39" s="217"/>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9"/>
      <c r="CL39" s="220"/>
      <c r="CM39" s="220"/>
      <c r="CN39" s="220"/>
      <c r="CO39" s="220"/>
      <c r="CP39" s="220"/>
      <c r="CQ39" s="220"/>
      <c r="CR39" s="220"/>
      <c r="CS39" s="220"/>
    </row>
    <row r="40" spans="3:97" s="181" customFormat="1" ht="18" customHeight="1">
      <c r="C40" s="195" t="s">
        <v>213</v>
      </c>
      <c r="AD40" s="205"/>
      <c r="AJ40" s="205"/>
      <c r="AL40" s="205"/>
      <c r="AM40" s="221"/>
      <c r="AZ40" s="203"/>
      <c r="BF40" s="210"/>
      <c r="BK40" s="221"/>
    </row>
    <row r="41" spans="3:97" s="181" customFormat="1" ht="18" customHeight="1">
      <c r="C41" s="195" t="s">
        <v>214</v>
      </c>
      <c r="AA41" s="195" t="s">
        <v>215</v>
      </c>
      <c r="AZ41" s="222"/>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row>
    <row r="42" spans="3:97" s="181" customFormat="1" ht="18" customHeight="1">
      <c r="C42" s="195"/>
      <c r="AA42" s="195"/>
      <c r="AZ42" s="224"/>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row>
    <row r="43" spans="3:97" s="181" customFormat="1" ht="51" customHeight="1">
      <c r="C43" s="518" t="s">
        <v>216</v>
      </c>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225"/>
      <c r="AZ43" s="206"/>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8"/>
      <c r="CL43" s="208"/>
      <c r="CM43" s="208"/>
      <c r="CN43" s="209"/>
      <c r="CO43" s="209"/>
      <c r="CP43" s="209"/>
      <c r="CQ43" s="209"/>
      <c r="CR43" s="209"/>
      <c r="CS43" s="209"/>
    </row>
    <row r="44" spans="3:97" s="181" customFormat="1" ht="18" customHeight="1">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Z44" s="206"/>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8"/>
      <c r="CL44" s="208"/>
      <c r="CM44" s="208"/>
      <c r="CN44" s="209"/>
      <c r="CO44" s="209"/>
      <c r="CP44" s="209"/>
      <c r="CQ44" s="209"/>
      <c r="CR44" s="209"/>
      <c r="CS44" s="209"/>
    </row>
    <row r="45" spans="3:97" s="181" customFormat="1" ht="18" customHeight="1">
      <c r="C45" s="520" t="s">
        <v>217</v>
      </c>
      <c r="D45" s="520"/>
      <c r="E45" s="520"/>
      <c r="F45" s="520"/>
      <c r="G45" s="520"/>
      <c r="H45" s="520"/>
      <c r="I45" s="520"/>
      <c r="J45" s="520"/>
      <c r="K45" s="520"/>
      <c r="L45" s="520"/>
      <c r="M45" s="521">
        <f>AP1</f>
        <v>0</v>
      </c>
      <c r="N45" s="522"/>
      <c r="O45" s="522"/>
      <c r="P45" s="522"/>
      <c r="Q45" s="522"/>
      <c r="R45" s="522"/>
      <c r="S45" s="523" t="s">
        <v>218</v>
      </c>
      <c r="T45" s="523"/>
      <c r="U45" s="523"/>
      <c r="V45" s="523"/>
      <c r="W45" s="523"/>
      <c r="X45" s="523"/>
      <c r="Y45" s="523"/>
      <c r="Z45" s="523"/>
      <c r="AA45" s="523"/>
      <c r="AB45" s="523"/>
      <c r="AC45" s="523"/>
      <c r="AD45" s="523"/>
      <c r="AE45" s="523"/>
      <c r="AF45" s="523"/>
      <c r="AG45" s="523"/>
      <c r="AH45" s="523"/>
      <c r="AI45" s="524">
        <f>AP1</f>
        <v>0</v>
      </c>
      <c r="AJ45" s="525"/>
      <c r="AK45" s="525"/>
      <c r="AL45" s="526" t="s">
        <v>219</v>
      </c>
      <c r="AM45" s="526"/>
      <c r="AN45" s="526"/>
      <c r="AO45" s="526"/>
      <c r="AP45" s="526"/>
      <c r="AQ45" s="526"/>
      <c r="AR45" s="526"/>
      <c r="AS45" s="526"/>
      <c r="AT45" s="526"/>
      <c r="AU45" s="526"/>
      <c r="AV45" s="526"/>
      <c r="AW45" s="225"/>
      <c r="AZ45" s="206"/>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8"/>
      <c r="CL45" s="208"/>
      <c r="CM45" s="208"/>
      <c r="CN45" s="209"/>
      <c r="CO45" s="209"/>
      <c r="CP45" s="209"/>
      <c r="CQ45" s="209"/>
      <c r="CR45" s="209"/>
      <c r="CS45" s="209"/>
    </row>
    <row r="46" spans="3:97" s="181" customFormat="1" ht="18" customHeight="1">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Z46" s="206"/>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8"/>
      <c r="CL46" s="208"/>
      <c r="CM46" s="208"/>
      <c r="CN46" s="209"/>
      <c r="CO46" s="209"/>
      <c r="CP46" s="209"/>
      <c r="CQ46" s="209"/>
      <c r="CR46" s="209"/>
      <c r="CS46" s="209"/>
    </row>
    <row r="47" spans="3:97" s="181" customFormat="1" ht="18" customHeight="1">
      <c r="C47" s="181" t="s">
        <v>220</v>
      </c>
      <c r="G47" s="210"/>
      <c r="AB47" s="205"/>
      <c r="AH47" s="205"/>
      <c r="AJ47" s="205"/>
      <c r="AZ47" s="206"/>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8"/>
      <c r="CL47" s="208"/>
      <c r="CM47" s="208"/>
      <c r="CN47" s="209"/>
      <c r="CO47" s="209"/>
      <c r="CP47" s="209"/>
      <c r="CQ47" s="209"/>
      <c r="CR47" s="209"/>
      <c r="CS47" s="209"/>
    </row>
    <row r="48" spans="3:97" ht="18" customHeight="1">
      <c r="N48" s="210"/>
      <c r="O48" s="181"/>
      <c r="P48" s="181"/>
      <c r="Q48" s="181"/>
      <c r="R48" s="181"/>
      <c r="S48" s="181"/>
      <c r="T48" s="181"/>
      <c r="U48" s="181"/>
      <c r="V48" s="181"/>
      <c r="W48" s="181"/>
      <c r="X48" s="181"/>
      <c r="Y48" s="181"/>
      <c r="Z48" s="181"/>
      <c r="AA48" s="181"/>
      <c r="AB48" s="205"/>
      <c r="AH48" s="205"/>
      <c r="AI48" s="181"/>
      <c r="AJ48" s="205"/>
      <c r="AK48" s="515"/>
      <c r="AL48" s="496"/>
      <c r="AM48" s="496"/>
      <c r="AN48" s="496"/>
      <c r="AO48" s="496"/>
      <c r="AP48" s="496"/>
      <c r="AQ48" s="496"/>
      <c r="AR48" s="496"/>
      <c r="AS48" s="496"/>
      <c r="BF48" s="226"/>
      <c r="BK48" s="226"/>
    </row>
    <row r="49" spans="58:63" ht="18" customHeight="1">
      <c r="BF49" s="226"/>
      <c r="BK49" s="226"/>
    </row>
    <row r="50" spans="58:63" ht="18" customHeight="1">
      <c r="BF50" s="226"/>
    </row>
    <row r="51" spans="58:63" ht="18" customHeight="1">
      <c r="BF51" s="226"/>
    </row>
    <row r="52" spans="58:63" ht="18" customHeight="1">
      <c r="BF52" s="22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s8N6Be+NQj3fe2CA2Qs1TrG7veN6CaWa447nMUGGYrzLxVI7XPdzic4+0C7Wpq7q2BCWYq0bx44T8tfGtD1GEg==" saltValue="SXUwQ1/4iRmu9bM94jZlyA==" spinCount="100000" sheet="1" objects="1" scenarios="1"/>
  <mergeCells count="82">
    <mergeCell ref="AK48:AS48"/>
    <mergeCell ref="O39:AE39"/>
    <mergeCell ref="AF39:AI39"/>
    <mergeCell ref="C43:AV43"/>
    <mergeCell ref="C45:L45"/>
    <mergeCell ref="M45:R45"/>
    <mergeCell ref="S45:AH45"/>
    <mergeCell ref="AI45:AK45"/>
    <mergeCell ref="AL45:AV45"/>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I1:AO1"/>
    <mergeCell ref="AP1:AX1"/>
    <mergeCell ref="AI2:AX2"/>
    <mergeCell ref="AR3:AT3"/>
    <mergeCell ref="A4:AX6"/>
  </mergeCells>
  <phoneticPr fontId="10"/>
  <dataValidations count="2">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CC1A8093-DF9B-4103-8B0F-066FF7AEDC57}">
      <formula1>"様,御中"</formula1>
    </dataValidation>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722F5427-A1B8-4083-9A32-4807A1D24C49}">
      <formula1>"336,673,1009"</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8793-F8CD-4671-B7C3-7954E7123A00}">
  <sheetPr>
    <pageSetUpPr fitToPage="1"/>
  </sheetPr>
  <dimension ref="A1:CS109"/>
  <sheetViews>
    <sheetView showGridLines="0" view="pageBreakPreview"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27"/>
      <c r="AJ1" s="227"/>
      <c r="AK1" s="227"/>
      <c r="AL1" s="492" t="s">
        <v>221</v>
      </c>
      <c r="AM1" s="492"/>
      <c r="AN1" s="492"/>
      <c r="AO1" s="492"/>
      <c r="AP1" s="493">
        <f>請求書!AP1</f>
        <v>0</v>
      </c>
      <c r="AQ1" s="494"/>
      <c r="AR1" s="494"/>
      <c r="AS1" s="494"/>
      <c r="AT1" s="494"/>
      <c r="AU1" s="494"/>
      <c r="AV1" s="494"/>
      <c r="AW1" s="494"/>
      <c r="AX1" s="494"/>
    </row>
    <row r="2" spans="1:97" ht="18" customHeight="1">
      <c r="AK2" s="228"/>
      <c r="AL2" s="495">
        <f ca="1">請求書!$AI$2</f>
        <v>45917</v>
      </c>
      <c r="AM2" s="495"/>
      <c r="AN2" s="495"/>
      <c r="AO2" s="495"/>
      <c r="AP2" s="495"/>
      <c r="AQ2" s="495"/>
      <c r="AR2" s="495"/>
      <c r="AS2" s="495"/>
      <c r="AT2" s="495"/>
      <c r="AU2" s="495"/>
      <c r="AV2" s="495"/>
      <c r="AW2" s="495"/>
      <c r="AX2" s="495"/>
      <c r="AZ2" s="183"/>
      <c r="BA2" s="183"/>
      <c r="BB2" s="183"/>
      <c r="BC2" s="183"/>
      <c r="BD2" s="183"/>
      <c r="BE2" s="183"/>
      <c r="BF2" s="183"/>
      <c r="BG2" s="183"/>
      <c r="BH2" s="183"/>
      <c r="BI2" s="183"/>
      <c r="BJ2" s="183"/>
      <c r="BK2" s="183"/>
      <c r="BL2" s="183"/>
      <c r="BM2" s="183"/>
      <c r="BN2" s="183"/>
      <c r="BO2" s="183"/>
      <c r="BP2" s="183"/>
      <c r="BQ2" s="183"/>
      <c r="BR2" s="183"/>
      <c r="BS2" s="183"/>
      <c r="BT2" s="183"/>
      <c r="BU2" s="212"/>
      <c r="BV2" s="212"/>
      <c r="BW2" s="212"/>
      <c r="BX2" s="212"/>
      <c r="BY2" s="212"/>
      <c r="BZ2" s="212"/>
      <c r="CA2" s="212"/>
      <c r="CB2" s="212"/>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183"/>
      <c r="BA3" s="183"/>
      <c r="BB3" s="183"/>
      <c r="BC3" s="183"/>
      <c r="BD3" s="183"/>
      <c r="BE3" s="183"/>
      <c r="BF3" s="183"/>
      <c r="BG3" s="183"/>
      <c r="BH3" s="183"/>
      <c r="BI3" s="183"/>
      <c r="BJ3" s="183"/>
      <c r="BK3" s="183"/>
      <c r="BL3" s="183"/>
      <c r="BM3" s="183"/>
      <c r="BN3" s="183"/>
      <c r="BO3" s="183"/>
      <c r="BP3" s="183"/>
      <c r="BQ3" s="183"/>
      <c r="BR3" s="183"/>
      <c r="BS3" s="183"/>
      <c r="BT3" s="183"/>
      <c r="BU3" s="212"/>
      <c r="BV3" s="212"/>
      <c r="BW3" s="212"/>
      <c r="BX3" s="212"/>
      <c r="BY3" s="212"/>
      <c r="BZ3" s="212"/>
      <c r="CA3" s="212"/>
      <c r="CB3" s="212"/>
      <c r="CC3" s="183"/>
      <c r="CD3" s="183"/>
      <c r="CE3" s="183"/>
      <c r="CF3" s="183"/>
      <c r="CG3" s="183"/>
      <c r="CH3" s="183"/>
      <c r="CI3" s="183"/>
      <c r="CJ3" s="183"/>
      <c r="CK3" s="184"/>
      <c r="CL3" s="184"/>
      <c r="CM3" s="184"/>
      <c r="CN3" s="185"/>
      <c r="CO3" s="185"/>
      <c r="CP3" s="185"/>
      <c r="CQ3" s="185"/>
      <c r="CR3" s="185"/>
      <c r="CS3" s="185"/>
    </row>
    <row r="4" spans="1:97" ht="6" customHeight="1">
      <c r="A4" s="497" t="s">
        <v>222</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3"/>
      <c r="BA4" s="183"/>
      <c r="BB4" s="183"/>
      <c r="BC4" s="183"/>
      <c r="BD4" s="183"/>
      <c r="BE4" s="183"/>
      <c r="BF4" s="183"/>
      <c r="BG4" s="183"/>
      <c r="BH4" s="183"/>
      <c r="BI4" s="183"/>
      <c r="BJ4" s="183"/>
      <c r="BK4" s="183"/>
      <c r="BL4" s="183"/>
      <c r="BM4" s="183"/>
      <c r="BN4" s="183"/>
      <c r="BO4" s="183"/>
      <c r="BP4" s="183"/>
      <c r="BQ4" s="183"/>
      <c r="BR4" s="183"/>
      <c r="BS4" s="183"/>
      <c r="BT4" s="183"/>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Z5" s="183"/>
      <c r="BA5" s="183"/>
      <c r="BB5" s="183"/>
      <c r="BC5" s="183"/>
      <c r="BD5" s="183"/>
      <c r="BE5" s="183"/>
      <c r="BF5" s="183"/>
      <c r="BG5" s="183"/>
      <c r="BH5" s="183"/>
      <c r="BI5" s="183"/>
      <c r="BJ5" s="183"/>
      <c r="BK5" s="183"/>
      <c r="BL5" s="183"/>
      <c r="BM5" s="183"/>
      <c r="BN5" s="183"/>
      <c r="BO5" s="183"/>
      <c r="BP5" s="183"/>
      <c r="BQ5" s="183"/>
      <c r="BR5" s="183"/>
      <c r="BS5" s="183"/>
      <c r="BT5" s="183"/>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Z6" s="183"/>
      <c r="BA6" s="183"/>
      <c r="BB6" s="183"/>
      <c r="BC6" s="183"/>
      <c r="BD6" s="183"/>
      <c r="BE6" s="183"/>
      <c r="BF6" s="183"/>
      <c r="BG6" s="183"/>
      <c r="BH6" s="183"/>
      <c r="BI6" s="183"/>
      <c r="BJ6" s="183"/>
      <c r="BK6" s="183"/>
      <c r="BL6" s="183"/>
      <c r="BM6" s="183"/>
      <c r="BN6" s="183"/>
      <c r="BO6" s="183"/>
      <c r="BP6" s="183"/>
      <c r="BQ6" s="183"/>
      <c r="BR6" s="183"/>
      <c r="BS6" s="183"/>
      <c r="BT6" s="183"/>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Z7" s="183"/>
      <c r="BA7" s="183"/>
      <c r="BB7" s="183"/>
      <c r="BC7" s="183"/>
      <c r="BD7" s="183"/>
      <c r="BE7" s="183"/>
      <c r="BF7" s="183"/>
      <c r="BG7" s="183"/>
      <c r="BH7" s="183"/>
      <c r="BI7" s="183"/>
      <c r="BJ7" s="183"/>
      <c r="BK7" s="183"/>
      <c r="BL7" s="183"/>
      <c r="BM7" s="183"/>
      <c r="BN7" s="183"/>
      <c r="BO7" s="183"/>
      <c r="BP7" s="183"/>
      <c r="BQ7" s="183"/>
      <c r="BR7" s="183"/>
      <c r="BS7" s="183"/>
      <c r="BT7" s="183"/>
    </row>
    <row r="8" spans="1:97" ht="18" customHeight="1">
      <c r="C8" s="488">
        <f>請求書!$C$8</f>
        <v>0</v>
      </c>
      <c r="D8" s="488"/>
      <c r="E8" s="488"/>
      <c r="F8" s="488"/>
      <c r="G8" s="488"/>
      <c r="H8" s="488"/>
      <c r="I8" s="488"/>
      <c r="J8" s="488"/>
      <c r="K8" s="488"/>
      <c r="L8" s="488"/>
      <c r="M8" s="488"/>
      <c r="N8" s="488"/>
      <c r="O8" s="488"/>
      <c r="P8" s="488"/>
      <c r="Q8" s="488"/>
      <c r="R8" s="488"/>
      <c r="S8" s="488"/>
      <c r="T8" s="488"/>
      <c r="U8" s="488"/>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tr">
        <f>請求書!$V$9</f>
        <v>御中</v>
      </c>
      <c r="W9" s="490"/>
      <c r="X9" s="490"/>
      <c r="Y9" s="191"/>
      <c r="Z9" s="191"/>
      <c r="AA9" s="181"/>
      <c r="AB9" s="181"/>
      <c r="AC9" s="181"/>
      <c r="AD9" s="181"/>
      <c r="AE9" s="181"/>
      <c r="AF9" s="181"/>
      <c r="AG9" s="181"/>
      <c r="AH9" s="181"/>
      <c r="AI9" s="181"/>
      <c r="AJ9" s="181"/>
      <c r="AK9" s="181"/>
      <c r="AL9" s="181"/>
      <c r="AM9" s="181"/>
      <c r="AN9" s="181"/>
      <c r="AZ9" s="192"/>
      <c r="BA9" s="212"/>
      <c r="BB9" s="212"/>
      <c r="BC9" s="212"/>
      <c r="BD9" s="212"/>
      <c r="BE9" s="212"/>
      <c r="BF9" s="212"/>
      <c r="BG9" s="212"/>
      <c r="BH9" s="212"/>
      <c r="BI9" s="212"/>
      <c r="BJ9" s="212"/>
      <c r="BK9" s="212"/>
      <c r="BL9" s="212"/>
      <c r="BM9" s="212"/>
      <c r="BN9" s="212"/>
      <c r="BO9" s="212"/>
      <c r="BP9" s="212"/>
      <c r="BQ9" s="183"/>
      <c r="BR9" s="183"/>
      <c r="BS9" s="183"/>
      <c r="BT9" s="183"/>
      <c r="BU9" s="183"/>
      <c r="BV9" s="183"/>
      <c r="BW9" s="183"/>
      <c r="BX9" s="183"/>
      <c r="BY9" s="183"/>
      <c r="BZ9" s="183"/>
      <c r="CA9" s="183"/>
      <c r="CB9" s="183"/>
      <c r="CC9" s="183"/>
      <c r="CD9" s="183"/>
      <c r="CE9" s="183"/>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229"/>
      <c r="Z10" s="191"/>
      <c r="AA10" s="181"/>
      <c r="AB10" s="181"/>
      <c r="AC10" s="181"/>
      <c r="AD10" s="181"/>
      <c r="AE10" s="181"/>
      <c r="AF10" s="181"/>
      <c r="AG10" s="181"/>
      <c r="AH10" s="181"/>
      <c r="AI10" s="181"/>
      <c r="AJ10" s="181"/>
      <c r="AK10" s="181"/>
      <c r="AL10" s="181"/>
      <c r="AM10" s="181"/>
      <c r="AN10" s="181"/>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4"/>
      <c r="CL10" s="184"/>
      <c r="CM10" s="184"/>
      <c r="CN10" s="185"/>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4"/>
      <c r="CL11" s="184"/>
      <c r="CM11" s="184"/>
      <c r="CN11" s="189"/>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4"/>
      <c r="CL12" s="184"/>
      <c r="CM12" s="184"/>
      <c r="CN12" s="189"/>
      <c r="CO12" s="189"/>
      <c r="CP12" s="189"/>
      <c r="CQ12" s="189"/>
      <c r="CR12" s="189"/>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4"/>
      <c r="CL13" s="184"/>
      <c r="CM13" s="184"/>
      <c r="CN13" s="185"/>
      <c r="CO13" s="185"/>
      <c r="CP13" s="185"/>
      <c r="CQ13" s="185"/>
      <c r="CR13" s="185"/>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1"/>
      <c r="BA14" s="201"/>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4"/>
      <c r="CL14" s="184"/>
      <c r="CM14" s="184"/>
      <c r="CN14" s="185"/>
      <c r="CO14" s="185"/>
      <c r="CP14" s="185"/>
      <c r="CQ14" s="185"/>
      <c r="CR14" s="185"/>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50" ht="18" customHeight="1">
      <c r="A17" s="181"/>
      <c r="B17" s="181"/>
      <c r="C17" s="502" t="s">
        <v>223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row>
    <row r="18" spans="1:50" ht="18" customHeight="1">
      <c r="A18" s="181"/>
      <c r="B18" s="181"/>
    </row>
    <row r="19" spans="1:50" ht="18" customHeight="1">
      <c r="A19" s="503" t="s">
        <v>202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row>
    <row r="20" spans="1:50" ht="18" customHeight="1">
      <c r="A20" s="181"/>
      <c r="B20" s="181"/>
    </row>
    <row r="21" spans="1:50" s="181" customFormat="1" ht="18" customHeight="1">
      <c r="C21" s="504" t="s">
        <v>203</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t="s">
        <v>204</v>
      </c>
      <c r="AI21" s="504"/>
      <c r="AJ21" s="504"/>
      <c r="AK21" s="504"/>
      <c r="AL21" s="504"/>
      <c r="AM21" s="504" t="s">
        <v>205</v>
      </c>
      <c r="AN21" s="504"/>
      <c r="AO21" s="504"/>
      <c r="AP21" s="504"/>
      <c r="AQ21" s="504"/>
      <c r="AR21" s="504" t="s">
        <v>206</v>
      </c>
      <c r="AS21" s="504"/>
      <c r="AT21" s="504"/>
      <c r="AU21" s="504"/>
      <c r="AV21" s="504"/>
    </row>
    <row r="22" spans="1:50" s="181" customFormat="1" ht="30" customHeight="1">
      <c r="C22" s="505" t="str">
        <f>請求書!$C22</f>
        <v xml:space="preserve">送 料   </v>
      </c>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27">
        <f>請求書!$AH22</f>
        <v>0</v>
      </c>
      <c r="AI22" s="527"/>
      <c r="AJ22" s="527"/>
      <c r="AK22" s="527"/>
      <c r="AL22" s="527"/>
      <c r="AM22" s="509">
        <f>請求書!$AM22</f>
        <v>1</v>
      </c>
      <c r="AN22" s="509"/>
      <c r="AO22" s="509"/>
      <c r="AP22" s="509"/>
      <c r="AQ22" s="509"/>
      <c r="AR22" s="510">
        <f>請求書!$AR22</f>
        <v>0</v>
      </c>
      <c r="AS22" s="510"/>
      <c r="AT22" s="510"/>
      <c r="AU22" s="510"/>
      <c r="AV22" s="510"/>
    </row>
    <row r="23" spans="1:50" s="181" customFormat="1" ht="30" customHeight="1">
      <c r="C23" s="505" t="str">
        <f>請求書!$C23</f>
        <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27" t="str">
        <f>請求書!$AH23</f>
        <v/>
      </c>
      <c r="AI23" s="527"/>
      <c r="AJ23" s="527"/>
      <c r="AK23" s="527"/>
      <c r="AL23" s="527"/>
      <c r="AM23" s="509" t="str">
        <f>請求書!$AM23</f>
        <v/>
      </c>
      <c r="AN23" s="509"/>
      <c r="AO23" s="509"/>
      <c r="AP23" s="509"/>
      <c r="AQ23" s="509"/>
      <c r="AR23" s="510" t="str">
        <f>請求書!$AR23</f>
        <v/>
      </c>
      <c r="AS23" s="510"/>
      <c r="AT23" s="510"/>
      <c r="AU23" s="510"/>
      <c r="AV23" s="510"/>
    </row>
    <row r="24" spans="1:50" s="181" customFormat="1" ht="30" customHeight="1">
      <c r="C24" s="505" t="str">
        <f>請求書!$C24</f>
        <v/>
      </c>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27" t="str">
        <f>請求書!$AH24</f>
        <v/>
      </c>
      <c r="AI24" s="527"/>
      <c r="AJ24" s="527"/>
      <c r="AK24" s="527"/>
      <c r="AL24" s="527"/>
      <c r="AM24" s="509" t="str">
        <f>請求書!$AM24</f>
        <v/>
      </c>
      <c r="AN24" s="509"/>
      <c r="AO24" s="509"/>
      <c r="AP24" s="509"/>
      <c r="AQ24" s="509"/>
      <c r="AR24" s="510" t="str">
        <f>請求書!$AR24</f>
        <v/>
      </c>
      <c r="AS24" s="510"/>
      <c r="AT24" s="510"/>
      <c r="AU24" s="510"/>
      <c r="AV24" s="510"/>
    </row>
    <row r="25" spans="1:50" s="181" customFormat="1" ht="30" customHeight="1">
      <c r="C25" s="505" t="str">
        <f>請求書!$C25</f>
        <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27" t="str">
        <f>請求書!$AH25</f>
        <v/>
      </c>
      <c r="AI25" s="527"/>
      <c r="AJ25" s="527"/>
      <c r="AK25" s="527"/>
      <c r="AL25" s="527"/>
      <c r="AM25" s="509" t="str">
        <f>請求書!$AM25</f>
        <v/>
      </c>
      <c r="AN25" s="509"/>
      <c r="AO25" s="509"/>
      <c r="AP25" s="509"/>
      <c r="AQ25" s="509"/>
      <c r="AR25" s="510" t="str">
        <f>請求書!$AR25</f>
        <v/>
      </c>
      <c r="AS25" s="510"/>
      <c r="AT25" s="510"/>
      <c r="AU25" s="510"/>
      <c r="AV25" s="510"/>
    </row>
    <row r="26" spans="1:50" s="181" customFormat="1" ht="30" customHeight="1">
      <c r="C26" s="505" t="str">
        <f>請求書!$C26</f>
        <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27" t="str">
        <f>請求書!$AH26</f>
        <v/>
      </c>
      <c r="AI26" s="527"/>
      <c r="AJ26" s="527"/>
      <c r="AK26" s="527"/>
      <c r="AL26" s="527"/>
      <c r="AM26" s="509" t="str">
        <f>請求書!$AM26</f>
        <v/>
      </c>
      <c r="AN26" s="509"/>
      <c r="AO26" s="509"/>
      <c r="AP26" s="509"/>
      <c r="AQ26" s="509"/>
      <c r="AR26" s="510" t="str">
        <f>請求書!$AR26</f>
        <v/>
      </c>
      <c r="AS26" s="510"/>
      <c r="AT26" s="510"/>
      <c r="AU26" s="510"/>
      <c r="AV26" s="510"/>
    </row>
    <row r="27" spans="1:50" s="181" customFormat="1" ht="30" customHeight="1">
      <c r="C27" s="505" t="str">
        <f>請求書!$C27</f>
        <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27" t="str">
        <f>請求書!$AH27</f>
        <v/>
      </c>
      <c r="AI27" s="527"/>
      <c r="AJ27" s="527"/>
      <c r="AK27" s="527"/>
      <c r="AL27" s="527"/>
      <c r="AM27" s="509" t="str">
        <f>請求書!$AM27</f>
        <v/>
      </c>
      <c r="AN27" s="509"/>
      <c r="AO27" s="509"/>
      <c r="AP27" s="509"/>
      <c r="AQ27" s="509"/>
      <c r="AR27" s="510" t="str">
        <f>請求書!$AR27</f>
        <v/>
      </c>
      <c r="AS27" s="510"/>
      <c r="AT27" s="510"/>
      <c r="AU27" s="510"/>
      <c r="AV27" s="510"/>
    </row>
    <row r="28" spans="1:50" s="181" customFormat="1" ht="30" customHeight="1">
      <c r="C28" s="505" t="str">
        <f>請求書!$C28</f>
        <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27" t="str">
        <f>請求書!$AH28</f>
        <v/>
      </c>
      <c r="AI28" s="527"/>
      <c r="AJ28" s="527"/>
      <c r="AK28" s="527"/>
      <c r="AL28" s="527"/>
      <c r="AM28" s="509" t="str">
        <f>請求書!$AM28</f>
        <v/>
      </c>
      <c r="AN28" s="509"/>
      <c r="AO28" s="509"/>
      <c r="AP28" s="509"/>
      <c r="AQ28" s="509"/>
      <c r="AR28" s="510" t="str">
        <f>請求書!$AR28</f>
        <v/>
      </c>
      <c r="AS28" s="510"/>
      <c r="AT28" s="510"/>
      <c r="AU28" s="510"/>
      <c r="AV28" s="510"/>
    </row>
    <row r="29" spans="1:50" s="181" customFormat="1" ht="30" customHeight="1">
      <c r="C29" s="505" t="str">
        <f>請求書!$C29</f>
        <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27" t="str">
        <f>請求書!$AH29</f>
        <v/>
      </c>
      <c r="AI29" s="527"/>
      <c r="AJ29" s="527"/>
      <c r="AK29" s="527"/>
      <c r="AL29" s="527"/>
      <c r="AM29" s="509" t="str">
        <f>請求書!$AM29</f>
        <v/>
      </c>
      <c r="AN29" s="509"/>
      <c r="AO29" s="509"/>
      <c r="AP29" s="509"/>
      <c r="AQ29" s="509"/>
      <c r="AR29" s="510" t="str">
        <f>請求書!$AR29</f>
        <v/>
      </c>
      <c r="AS29" s="510"/>
      <c r="AT29" s="510"/>
      <c r="AU29" s="510"/>
      <c r="AV29" s="510"/>
    </row>
    <row r="30" spans="1:50" s="181" customFormat="1" ht="30" customHeight="1">
      <c r="C30" s="505" t="str">
        <f>請求書!$C30</f>
        <v/>
      </c>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27" t="str">
        <f>請求書!$AH30</f>
        <v/>
      </c>
      <c r="AI30" s="527"/>
      <c r="AJ30" s="527"/>
      <c r="AK30" s="527"/>
      <c r="AL30" s="527"/>
      <c r="AM30" s="509" t="str">
        <f>請求書!$AM30</f>
        <v/>
      </c>
      <c r="AN30" s="509"/>
      <c r="AO30" s="509"/>
      <c r="AP30" s="509"/>
      <c r="AQ30" s="509"/>
      <c r="AR30" s="510" t="str">
        <f>請求書!$AR30</f>
        <v/>
      </c>
      <c r="AS30" s="510"/>
      <c r="AT30" s="510"/>
      <c r="AU30" s="510"/>
      <c r="AV30" s="510"/>
    </row>
    <row r="31" spans="1:50" s="181" customFormat="1" ht="30" customHeight="1">
      <c r="C31" s="505" t="str">
        <f>請求書!$C31</f>
        <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27" t="str">
        <f>請求書!$AH31</f>
        <v/>
      </c>
      <c r="AI31" s="527"/>
      <c r="AJ31" s="527"/>
      <c r="AK31" s="527"/>
      <c r="AL31" s="527"/>
      <c r="AM31" s="509" t="str">
        <f>請求書!$AM31</f>
        <v/>
      </c>
      <c r="AN31" s="509"/>
      <c r="AO31" s="509"/>
      <c r="AP31" s="509"/>
      <c r="AQ31" s="509"/>
      <c r="AR31" s="510" t="str">
        <f>請求書!$AR31</f>
        <v/>
      </c>
      <c r="AS31" s="510"/>
      <c r="AT31" s="510"/>
      <c r="AU31" s="510"/>
      <c r="AV31" s="510"/>
    </row>
    <row r="32" spans="1:50" s="181" customFormat="1" ht="30" customHeight="1">
      <c r="C32" s="505" t="str">
        <f>請求書!$C32</f>
        <v/>
      </c>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27" t="str">
        <f>請求書!$AH32</f>
        <v/>
      </c>
      <c r="AI32" s="527"/>
      <c r="AJ32" s="527"/>
      <c r="AK32" s="527"/>
      <c r="AL32" s="527"/>
      <c r="AM32" s="509" t="str">
        <f>請求書!$AM32</f>
        <v/>
      </c>
      <c r="AN32" s="509"/>
      <c r="AO32" s="509"/>
      <c r="AP32" s="509"/>
      <c r="AQ32" s="509"/>
      <c r="AR32" s="510" t="str">
        <f>請求書!$AR32</f>
        <v/>
      </c>
      <c r="AS32" s="510"/>
      <c r="AT32" s="510"/>
      <c r="AU32" s="510"/>
      <c r="AV32" s="510"/>
    </row>
    <row r="33" spans="8:97" s="181" customFormat="1" ht="18" customHeight="1">
      <c r="N33" s="204"/>
      <c r="AB33" s="205"/>
      <c r="AH33" s="509" t="s">
        <v>207</v>
      </c>
      <c r="AI33" s="509"/>
      <c r="AJ33" s="509"/>
      <c r="AK33" s="509"/>
      <c r="AL33" s="509"/>
      <c r="AM33" s="509"/>
      <c r="AN33" s="509"/>
      <c r="AO33" s="509"/>
      <c r="AP33" s="509"/>
      <c r="AQ33" s="509"/>
      <c r="AR33" s="510">
        <f>請求書!$AR33</f>
        <v>0</v>
      </c>
      <c r="AS33" s="510"/>
      <c r="AT33" s="510"/>
      <c r="AU33" s="510"/>
      <c r="AV33" s="510"/>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8"/>
      <c r="CL33" s="208"/>
      <c r="CM33" s="208"/>
      <c r="CN33" s="209"/>
      <c r="CO33" s="209"/>
      <c r="CP33" s="209"/>
      <c r="CQ33" s="209"/>
      <c r="CR33" s="209"/>
      <c r="CS33" s="209"/>
    </row>
    <row r="34" spans="8:97" s="181" customFormat="1" ht="18" customHeight="1">
      <c r="N34" s="210"/>
      <c r="AH34" s="509" t="s">
        <v>208</v>
      </c>
      <c r="AI34" s="509"/>
      <c r="AJ34" s="509"/>
      <c r="AK34" s="509"/>
      <c r="AL34" s="509"/>
      <c r="AM34" s="509"/>
      <c r="AN34" s="509"/>
      <c r="AO34" s="509"/>
      <c r="AP34" s="509"/>
      <c r="AQ34" s="509"/>
      <c r="AR34" s="510">
        <f>請求書!$AR34</f>
        <v>0</v>
      </c>
      <c r="AS34" s="510"/>
      <c r="AT34" s="510"/>
      <c r="AU34" s="510"/>
      <c r="AV34" s="510"/>
      <c r="AZ34" s="207"/>
      <c r="BA34" s="512"/>
      <c r="BB34" s="512"/>
      <c r="BC34" s="512"/>
      <c r="BD34" s="512"/>
      <c r="BE34" s="512"/>
      <c r="BF34" s="512"/>
      <c r="BG34" s="512"/>
      <c r="BH34" s="512"/>
      <c r="BI34" s="512"/>
      <c r="BJ34" s="512"/>
      <c r="BK34" s="512"/>
      <c r="BL34" s="512"/>
      <c r="BM34" s="512"/>
      <c r="BN34" s="512"/>
      <c r="BO34" s="512"/>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8"/>
      <c r="CL34" s="208"/>
      <c r="CM34" s="208"/>
      <c r="CN34" s="209"/>
      <c r="CO34" s="209"/>
      <c r="CP34" s="209"/>
      <c r="CQ34" s="209"/>
      <c r="CR34" s="209"/>
      <c r="CS34" s="209"/>
    </row>
    <row r="35" spans="8:97" s="181" customFormat="1" ht="18" customHeight="1">
      <c r="N35" s="210"/>
      <c r="AH35" s="509" t="s">
        <v>210</v>
      </c>
      <c r="AI35" s="509"/>
      <c r="AJ35" s="509"/>
      <c r="AK35" s="509"/>
      <c r="AL35" s="509"/>
      <c r="AM35" s="509"/>
      <c r="AN35" s="509"/>
      <c r="AO35" s="509"/>
      <c r="AP35" s="509"/>
      <c r="AQ35" s="509"/>
      <c r="AR35" s="510">
        <f>請求書!$AR35</f>
        <v>0</v>
      </c>
      <c r="AS35" s="510"/>
      <c r="AT35" s="510"/>
      <c r="AU35" s="510"/>
      <c r="AV35" s="510"/>
      <c r="AZ35" s="207"/>
      <c r="BA35" s="512"/>
      <c r="BB35" s="512"/>
      <c r="BC35" s="512"/>
      <c r="BD35" s="512"/>
      <c r="BE35" s="512"/>
      <c r="BF35" s="512"/>
      <c r="BG35" s="512"/>
      <c r="BH35" s="512"/>
      <c r="BI35" s="512"/>
      <c r="BJ35" s="512"/>
      <c r="BK35" s="512"/>
      <c r="BL35" s="512"/>
      <c r="BM35" s="512"/>
      <c r="BN35" s="512"/>
      <c r="BO35" s="512"/>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8"/>
      <c r="CL35" s="208"/>
      <c r="CM35" s="208"/>
      <c r="CN35" s="209"/>
      <c r="CO35" s="209"/>
      <c r="CP35" s="209"/>
      <c r="CQ35" s="209"/>
      <c r="CR35" s="209"/>
      <c r="CS35" s="209"/>
    </row>
    <row r="36" spans="8:97" ht="18" customHeight="1">
      <c r="H36" s="181"/>
      <c r="I36" s="181"/>
      <c r="J36" s="181"/>
      <c r="K36" s="181"/>
      <c r="L36" s="181"/>
      <c r="M36" s="181"/>
      <c r="N36" s="210"/>
      <c r="O36" s="181"/>
      <c r="P36" s="181"/>
      <c r="Q36" s="181"/>
      <c r="R36" s="181"/>
      <c r="S36" s="181"/>
      <c r="AH36" s="186"/>
      <c r="AI36" s="186"/>
      <c r="AJ36" s="186"/>
      <c r="AK36" s="186"/>
      <c r="AL36" s="186"/>
      <c r="AM36" s="186"/>
      <c r="AN36" s="186"/>
      <c r="AO36" s="186"/>
      <c r="AP36" s="186"/>
      <c r="AQ36" s="186"/>
      <c r="AR36" s="211"/>
      <c r="AS36" s="211"/>
      <c r="AT36" s="211"/>
      <c r="AU36" s="211"/>
      <c r="AV36" s="211"/>
      <c r="AZ36" s="513"/>
      <c r="BA36" s="513"/>
      <c r="BB36" s="513"/>
      <c r="BC36" s="513"/>
      <c r="BD36" s="513"/>
      <c r="BE36" s="513"/>
      <c r="BF36" s="513"/>
      <c r="BG36" s="513"/>
      <c r="BH36" s="513"/>
      <c r="BI36" s="513"/>
      <c r="BJ36" s="513"/>
      <c r="BK36" s="513"/>
      <c r="BL36" s="513"/>
      <c r="BM36" s="513"/>
      <c r="BN36" s="513"/>
      <c r="BO36" s="513"/>
      <c r="BP36" s="513"/>
      <c r="BQ36" s="513"/>
      <c r="BR36" s="183"/>
      <c r="BS36" s="183"/>
      <c r="BT36" s="183"/>
      <c r="BU36" s="183"/>
      <c r="BV36" s="183"/>
      <c r="BW36" s="183"/>
      <c r="BX36" s="183"/>
      <c r="BY36" s="183"/>
      <c r="BZ36" s="183"/>
      <c r="CA36" s="183"/>
      <c r="CB36" s="183"/>
      <c r="CC36" s="183"/>
      <c r="CD36" s="183"/>
      <c r="CE36" s="183"/>
      <c r="CF36" s="183"/>
      <c r="CG36" s="183"/>
      <c r="CH36" s="183"/>
      <c r="CI36" s="183"/>
      <c r="CJ36" s="183"/>
      <c r="CK36" s="184"/>
      <c r="CL36" s="184"/>
      <c r="CM36" s="184"/>
      <c r="CN36" s="185"/>
      <c r="CO36" s="185"/>
      <c r="CP36" s="185"/>
      <c r="CQ36" s="185"/>
      <c r="CR36" s="185"/>
      <c r="CS36" s="185"/>
    </row>
    <row r="37" spans="8:97" ht="30" customHeight="1" thickBot="1">
      <c r="H37" s="503" t="s">
        <v>224</v>
      </c>
      <c r="I37" s="503"/>
      <c r="J37" s="503"/>
      <c r="K37" s="503"/>
      <c r="L37" s="503"/>
      <c r="M37" s="503"/>
      <c r="N37" s="503"/>
      <c r="O37" s="514">
        <f>請求書!O37</f>
        <v>0</v>
      </c>
      <c r="P37" s="514"/>
      <c r="Q37" s="514"/>
      <c r="R37" s="514"/>
      <c r="S37" s="514"/>
      <c r="T37" s="514"/>
      <c r="U37" s="514"/>
      <c r="V37" s="514"/>
      <c r="W37" s="514"/>
      <c r="X37" s="514"/>
      <c r="Y37" s="514"/>
      <c r="Z37" s="514"/>
      <c r="AA37" s="514"/>
      <c r="AB37" s="514"/>
      <c r="AC37" s="514"/>
      <c r="AD37" s="514"/>
      <c r="AE37" s="514"/>
      <c r="AF37" s="514"/>
      <c r="AG37" s="514"/>
      <c r="AH37" s="514"/>
      <c r="AI37" s="514"/>
      <c r="AJ37" s="514"/>
      <c r="AK37" s="213" t="s">
        <v>212</v>
      </c>
      <c r="AL37" s="214"/>
      <c r="AM37" s="181"/>
      <c r="AN37" s="181"/>
      <c r="AO37" s="181"/>
      <c r="AP37" s="181"/>
      <c r="AZ37" s="513"/>
      <c r="BA37" s="513"/>
      <c r="BB37" s="513"/>
      <c r="BC37" s="513"/>
      <c r="BD37" s="513"/>
      <c r="BE37" s="513"/>
      <c r="BF37" s="513"/>
      <c r="BG37" s="513"/>
      <c r="BH37" s="513"/>
      <c r="BI37" s="513"/>
      <c r="BJ37" s="513"/>
      <c r="BK37" s="513"/>
      <c r="BL37" s="513"/>
      <c r="BM37" s="513"/>
      <c r="BN37" s="513"/>
      <c r="BO37" s="513"/>
      <c r="BP37" s="513"/>
      <c r="BQ37" s="513"/>
      <c r="BR37" s="188"/>
      <c r="BS37" s="188"/>
      <c r="BT37" s="188"/>
      <c r="BU37" s="188"/>
      <c r="BV37" s="188"/>
      <c r="BW37" s="188"/>
      <c r="BX37" s="188"/>
      <c r="BY37" s="188"/>
      <c r="BZ37" s="188"/>
      <c r="CA37" s="188"/>
      <c r="CB37" s="188"/>
      <c r="CC37" s="188"/>
      <c r="CD37" s="188"/>
      <c r="CE37" s="188"/>
      <c r="CF37" s="188"/>
      <c r="CG37" s="188"/>
      <c r="CH37" s="188"/>
      <c r="CI37" s="188"/>
      <c r="CJ37" s="188"/>
      <c r="CK37" s="184"/>
      <c r="CL37" s="184"/>
      <c r="CM37" s="184"/>
      <c r="CN37" s="189"/>
      <c r="CO37" s="189"/>
      <c r="CP37" s="189"/>
      <c r="CQ37" s="189"/>
      <c r="CR37" s="189"/>
      <c r="CS37" s="189"/>
    </row>
    <row r="38" spans="8:97" ht="18" customHeight="1">
      <c r="H38" s="181"/>
      <c r="I38" s="181"/>
      <c r="J38" s="181"/>
      <c r="K38" s="181"/>
      <c r="L38" s="181"/>
      <c r="M38" s="181"/>
      <c r="N38" s="181"/>
      <c r="O38" s="515"/>
      <c r="P38" s="515"/>
      <c r="Q38" s="515"/>
      <c r="R38" s="515"/>
      <c r="S38" s="515"/>
      <c r="T38" s="515"/>
      <c r="U38" s="515"/>
      <c r="V38" s="515"/>
      <c r="W38" s="515"/>
      <c r="X38" s="515"/>
      <c r="Y38" s="515"/>
      <c r="Z38" s="515"/>
      <c r="AA38" s="515"/>
      <c r="AB38" s="515"/>
      <c r="AC38" s="515"/>
      <c r="AD38" s="515"/>
      <c r="AE38" s="515"/>
      <c r="AF38" s="516"/>
      <c r="AG38" s="516"/>
      <c r="AH38" s="516"/>
      <c r="AI38" s="516"/>
      <c r="AJ38" s="215"/>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9"/>
      <c r="CL38" s="220"/>
      <c r="CM38" s="220"/>
      <c r="CN38" s="220"/>
      <c r="CO38" s="220"/>
      <c r="CP38" s="220"/>
      <c r="CQ38" s="220"/>
      <c r="CR38" s="220"/>
      <c r="CS38" s="220"/>
    </row>
    <row r="39" spans="8:97" ht="18" customHeight="1">
      <c r="U39" s="181"/>
      <c r="V39" s="181"/>
      <c r="W39" s="181"/>
      <c r="X39" s="181"/>
      <c r="Y39" s="181"/>
      <c r="Z39" s="181"/>
      <c r="AA39" s="181"/>
      <c r="AB39" s="181"/>
      <c r="AC39" s="181"/>
      <c r="AD39" s="205"/>
      <c r="AJ39" s="205"/>
      <c r="AK39" s="181"/>
      <c r="AL39" s="205"/>
      <c r="AM39" s="221"/>
      <c r="BF39" s="226"/>
      <c r="BK39" s="230"/>
    </row>
    <row r="40" spans="8:97" ht="18" customHeight="1">
      <c r="N40" s="181"/>
      <c r="O40" s="181"/>
      <c r="P40" s="181"/>
      <c r="Q40" s="181"/>
      <c r="R40" s="181" t="s">
        <v>220</v>
      </c>
      <c r="S40" s="181"/>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31"/>
      <c r="CL40" s="231"/>
      <c r="CM40" s="231"/>
      <c r="CN40" s="231"/>
      <c r="CO40" s="231"/>
      <c r="CP40" s="231"/>
      <c r="CQ40" s="231"/>
      <c r="CR40" s="231"/>
      <c r="CS40" s="231"/>
    </row>
    <row r="41" spans="8:97" ht="18" customHeight="1">
      <c r="N41" s="210"/>
      <c r="O41" s="181"/>
      <c r="P41" s="181"/>
      <c r="Q41" s="181"/>
      <c r="R41" s="181"/>
      <c r="S41" s="181"/>
      <c r="T41" s="181"/>
      <c r="U41" s="181"/>
      <c r="V41" s="181"/>
      <c r="W41" s="181"/>
      <c r="X41" s="181"/>
      <c r="Y41" s="181"/>
      <c r="Z41" s="181"/>
      <c r="AA41" s="181"/>
      <c r="AB41" s="205"/>
      <c r="AH41" s="205"/>
      <c r="AI41" s="181"/>
      <c r="AJ41" s="205"/>
      <c r="AK41" s="515"/>
      <c r="AL41" s="496"/>
      <c r="AM41" s="496"/>
      <c r="AN41" s="496"/>
      <c r="AO41" s="496"/>
      <c r="AP41" s="496"/>
      <c r="AQ41" s="496"/>
      <c r="AR41" s="496"/>
      <c r="AS41" s="496"/>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4"/>
      <c r="CL41" s="184"/>
      <c r="CM41" s="184"/>
      <c r="CN41" s="185"/>
      <c r="CO41" s="185"/>
      <c r="CP41" s="185"/>
      <c r="CQ41" s="185"/>
      <c r="CR41" s="185"/>
      <c r="CS41" s="185"/>
    </row>
    <row r="42" spans="8:97" ht="18" customHeight="1">
      <c r="S42" s="181"/>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4"/>
      <c r="CL42" s="184"/>
      <c r="CM42" s="184"/>
      <c r="CN42" s="185"/>
      <c r="CO42" s="185"/>
      <c r="CP42" s="185"/>
      <c r="CQ42" s="185"/>
      <c r="CR42" s="185"/>
      <c r="CS42" s="185"/>
    </row>
    <row r="43" spans="8:97" ht="18" customHeight="1">
      <c r="BF43" s="226"/>
    </row>
    <row r="44" spans="8:97" ht="18" customHeight="1">
      <c r="BF44" s="226"/>
    </row>
    <row r="45" spans="8:97" ht="18" customHeight="1">
      <c r="BF45" s="226"/>
    </row>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sheetData>
  <sheetProtection algorithmName="SHA-512" hashValue="1gd0AfbEEofra9rWTvQZixz4eWAQ0vDokOizHevwzuYngeonwq7A0RgD3K5wS5BBoEWGG96fMeNRRVB3KX3kvQ==" saltValue="AwZ2A90MpIZ5Gq2Zdl4bxA=="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B604E692-49D1-44FB-9708-13CDEACF69E6}">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C6B1-1EAA-41B4-9299-15BC4B580CEE}">
  <sheetPr>
    <pageSetUpPr fitToPage="1"/>
  </sheetPr>
  <dimension ref="A1:CS105"/>
  <sheetViews>
    <sheetView showGridLines="0" view="pageBreakPreview"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27"/>
      <c r="AJ1" s="227"/>
      <c r="AK1" s="227"/>
      <c r="AL1" s="492" t="s">
        <v>221</v>
      </c>
      <c r="AM1" s="492"/>
      <c r="AN1" s="492"/>
      <c r="AO1" s="492"/>
      <c r="AP1" s="493">
        <f>請求書!AP1</f>
        <v>0</v>
      </c>
      <c r="AQ1" s="494"/>
      <c r="AR1" s="494"/>
      <c r="AS1" s="494"/>
      <c r="AT1" s="494"/>
      <c r="AU1" s="494"/>
      <c r="AV1" s="494"/>
      <c r="AW1" s="494"/>
      <c r="AX1" s="494"/>
    </row>
    <row r="2" spans="1:97" ht="18" customHeight="1">
      <c r="AK2" s="228"/>
      <c r="AL2" s="495">
        <f ca="1">請求書!$AI$2</f>
        <v>45917</v>
      </c>
      <c r="AM2" s="495"/>
      <c r="AN2" s="495"/>
      <c r="AO2" s="495"/>
      <c r="AP2" s="495"/>
      <c r="AQ2" s="495"/>
      <c r="AR2" s="495"/>
      <c r="AS2" s="495"/>
      <c r="AT2" s="495"/>
      <c r="AU2" s="495"/>
      <c r="AV2" s="495"/>
      <c r="AW2" s="495"/>
      <c r="AX2" s="495"/>
      <c r="AZ2" s="183"/>
      <c r="BA2" s="183"/>
      <c r="BB2" s="183"/>
      <c r="BC2" s="183"/>
      <c r="BD2" s="183"/>
      <c r="BE2" s="183"/>
      <c r="BF2" s="183"/>
      <c r="BG2" s="183"/>
      <c r="BH2" s="183"/>
      <c r="BI2" s="183"/>
      <c r="BJ2" s="183"/>
      <c r="BK2" s="183"/>
      <c r="BL2" s="183"/>
      <c r="BM2" s="183"/>
      <c r="BN2" s="183"/>
      <c r="BO2" s="183"/>
      <c r="BP2" s="183"/>
      <c r="BQ2" s="183"/>
      <c r="BR2" s="183"/>
      <c r="BS2" s="183"/>
      <c r="BT2" s="183"/>
      <c r="BU2" s="212"/>
      <c r="BV2" s="212"/>
      <c r="BW2" s="212"/>
      <c r="BX2" s="212"/>
      <c r="BY2" s="212"/>
      <c r="BZ2" s="212"/>
      <c r="CA2" s="212"/>
      <c r="CB2" s="212"/>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183"/>
      <c r="BA3" s="183"/>
      <c r="BB3" s="183"/>
      <c r="BC3" s="183"/>
      <c r="BD3" s="183"/>
      <c r="BE3" s="183"/>
      <c r="BF3" s="183"/>
      <c r="BG3" s="183"/>
      <c r="BH3" s="183"/>
      <c r="BI3" s="183"/>
      <c r="BJ3" s="183"/>
      <c r="BK3" s="183"/>
      <c r="BL3" s="183"/>
      <c r="BM3" s="183"/>
      <c r="BN3" s="183"/>
      <c r="BO3" s="183"/>
      <c r="BP3" s="183"/>
      <c r="BQ3" s="183"/>
      <c r="BR3" s="183"/>
      <c r="BS3" s="183"/>
      <c r="BT3" s="183"/>
      <c r="BU3" s="212"/>
      <c r="BV3" s="212"/>
      <c r="BW3" s="212"/>
      <c r="BX3" s="212"/>
      <c r="BY3" s="212"/>
      <c r="BZ3" s="212"/>
      <c r="CA3" s="212"/>
      <c r="CB3" s="212"/>
      <c r="CC3" s="183"/>
      <c r="CD3" s="183"/>
      <c r="CE3" s="183"/>
      <c r="CF3" s="183"/>
      <c r="CG3" s="183"/>
      <c r="CH3" s="183"/>
      <c r="CI3" s="183"/>
      <c r="CJ3" s="183"/>
      <c r="CK3" s="184"/>
      <c r="CL3" s="184"/>
      <c r="CM3" s="184"/>
      <c r="CN3" s="185"/>
      <c r="CO3" s="185"/>
      <c r="CP3" s="185"/>
      <c r="CQ3" s="185"/>
      <c r="CR3" s="185"/>
      <c r="CS3" s="185"/>
    </row>
    <row r="4" spans="1:97" ht="6" customHeight="1">
      <c r="A4" s="497" t="s">
        <v>225</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3"/>
      <c r="BA4" s="183"/>
      <c r="BB4" s="183"/>
      <c r="BC4" s="183"/>
      <c r="BD4" s="183"/>
      <c r="BE4" s="183"/>
      <c r="BF4" s="183"/>
      <c r="BG4" s="183"/>
      <c r="BH4" s="183"/>
      <c r="BI4" s="183"/>
      <c r="BJ4" s="183"/>
      <c r="BK4" s="183"/>
      <c r="BL4" s="183"/>
      <c r="BM4" s="183"/>
      <c r="BN4" s="183"/>
      <c r="BO4" s="183"/>
      <c r="BP4" s="183"/>
      <c r="BQ4" s="183"/>
      <c r="BR4" s="183"/>
      <c r="BS4" s="183"/>
      <c r="BT4" s="183"/>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Z5" s="183"/>
      <c r="BA5" s="183"/>
      <c r="BB5" s="183"/>
      <c r="BC5" s="183"/>
      <c r="BD5" s="183"/>
      <c r="BE5" s="183"/>
      <c r="BF5" s="183"/>
      <c r="BG5" s="183"/>
      <c r="BH5" s="183"/>
      <c r="BI5" s="183"/>
      <c r="BJ5" s="183"/>
      <c r="BK5" s="183"/>
      <c r="BL5" s="183"/>
      <c r="BM5" s="183"/>
      <c r="BN5" s="183"/>
      <c r="BO5" s="183"/>
      <c r="BP5" s="183"/>
      <c r="BQ5" s="183"/>
      <c r="BR5" s="183"/>
      <c r="BS5" s="183"/>
      <c r="BT5" s="183"/>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Z6" s="183"/>
      <c r="BA6" s="183"/>
      <c r="BB6" s="183"/>
      <c r="BC6" s="183"/>
      <c r="BD6" s="183"/>
      <c r="BE6" s="183"/>
      <c r="BF6" s="183"/>
      <c r="BG6" s="183"/>
      <c r="BH6" s="183"/>
      <c r="BI6" s="183"/>
      <c r="BJ6" s="183"/>
      <c r="BK6" s="183"/>
      <c r="BL6" s="183"/>
      <c r="BM6" s="183"/>
      <c r="BN6" s="183"/>
      <c r="BO6" s="183"/>
      <c r="BP6" s="183"/>
      <c r="BQ6" s="183"/>
      <c r="BR6" s="183"/>
      <c r="BS6" s="183"/>
      <c r="BT6" s="183"/>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Z7" s="183"/>
      <c r="BA7" s="183"/>
      <c r="BB7" s="183"/>
      <c r="BC7" s="183"/>
      <c r="BD7" s="183"/>
      <c r="BE7" s="183"/>
      <c r="BF7" s="183"/>
      <c r="BG7" s="183"/>
      <c r="BH7" s="183"/>
      <c r="BI7" s="183"/>
      <c r="BJ7" s="183"/>
      <c r="BK7" s="183"/>
      <c r="BL7" s="183"/>
      <c r="BM7" s="183"/>
      <c r="BN7" s="183"/>
      <c r="BO7" s="183"/>
      <c r="BP7" s="183"/>
      <c r="BQ7" s="183"/>
      <c r="BR7" s="183"/>
      <c r="BS7" s="183"/>
      <c r="BT7" s="183"/>
    </row>
    <row r="8" spans="1:97" ht="18" customHeight="1">
      <c r="C8" s="488">
        <f>請求書!$C$8</f>
        <v>0</v>
      </c>
      <c r="D8" s="488"/>
      <c r="E8" s="488"/>
      <c r="F8" s="488"/>
      <c r="G8" s="488"/>
      <c r="H8" s="488"/>
      <c r="I8" s="488"/>
      <c r="J8" s="488"/>
      <c r="K8" s="488"/>
      <c r="L8" s="488"/>
      <c r="M8" s="488"/>
      <c r="N8" s="488"/>
      <c r="O8" s="488"/>
      <c r="P8" s="488"/>
      <c r="Q8" s="488"/>
      <c r="R8" s="488"/>
      <c r="S8" s="488"/>
      <c r="T8" s="488"/>
      <c r="U8" s="488"/>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tr">
        <f>請求書!$V$9</f>
        <v>御中</v>
      </c>
      <c r="W9" s="490"/>
      <c r="X9" s="490"/>
      <c r="Y9" s="191"/>
      <c r="Z9" s="191"/>
      <c r="AA9" s="181"/>
      <c r="AB9" s="181"/>
      <c r="AC9" s="181"/>
      <c r="AD9" s="181"/>
      <c r="AE9" s="181"/>
      <c r="AF9" s="181"/>
      <c r="AG9" s="181"/>
      <c r="AH9" s="181"/>
      <c r="AI9" s="181"/>
      <c r="AJ9" s="181"/>
      <c r="AK9" s="181"/>
      <c r="AL9" s="181"/>
      <c r="AM9" s="181"/>
      <c r="AN9" s="181"/>
      <c r="AZ9" s="192"/>
      <c r="BA9" s="212"/>
      <c r="BB9" s="212"/>
      <c r="BC9" s="212"/>
      <c r="BD9" s="212"/>
      <c r="BE9" s="212"/>
      <c r="BF9" s="212"/>
      <c r="BG9" s="212"/>
      <c r="BH9" s="212"/>
      <c r="BI9" s="212"/>
      <c r="BJ9" s="212"/>
      <c r="BK9" s="212"/>
      <c r="BL9" s="212"/>
      <c r="BM9" s="212"/>
      <c r="BN9" s="212"/>
      <c r="BO9" s="212"/>
      <c r="BP9" s="212"/>
      <c r="BQ9" s="183"/>
      <c r="BR9" s="183"/>
      <c r="BS9" s="183"/>
      <c r="BT9" s="183"/>
      <c r="BU9" s="183"/>
      <c r="BV9" s="183"/>
      <c r="BW9" s="183"/>
      <c r="BX9" s="183"/>
      <c r="BY9" s="183"/>
      <c r="BZ9" s="183"/>
      <c r="CA9" s="183"/>
      <c r="CB9" s="183"/>
      <c r="CC9" s="183"/>
      <c r="CD9" s="183"/>
      <c r="CE9" s="183"/>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229"/>
      <c r="Z10" s="191"/>
      <c r="AA10" s="181"/>
      <c r="AB10" s="181"/>
      <c r="AC10" s="181"/>
      <c r="AD10" s="181"/>
      <c r="AE10" s="181"/>
      <c r="AF10" s="181"/>
      <c r="AG10" s="181"/>
      <c r="AH10" s="181"/>
      <c r="AI10" s="181"/>
      <c r="AJ10" s="181"/>
      <c r="AK10" s="181"/>
      <c r="AL10" s="181"/>
      <c r="AM10" s="181"/>
      <c r="AN10" s="181"/>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4"/>
      <c r="CL10" s="184"/>
      <c r="CM10" s="184"/>
      <c r="CN10" s="185"/>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4"/>
      <c r="CL11" s="184"/>
      <c r="CM11" s="184"/>
      <c r="CN11" s="189"/>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4"/>
      <c r="CL12" s="184"/>
      <c r="CM12" s="184"/>
      <c r="CN12" s="189"/>
      <c r="CO12" s="189"/>
      <c r="CP12" s="189"/>
      <c r="CQ12" s="189"/>
      <c r="CR12" s="189"/>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4"/>
      <c r="CL13" s="184"/>
      <c r="CM13" s="184"/>
      <c r="CN13" s="185"/>
      <c r="CO13" s="185"/>
      <c r="CP13" s="185"/>
      <c r="CQ13" s="185"/>
      <c r="CR13" s="185"/>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1"/>
      <c r="BA14" s="201"/>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4"/>
      <c r="CL14" s="184"/>
      <c r="CM14" s="184"/>
      <c r="CN14" s="185"/>
      <c r="CO14" s="185"/>
      <c r="CP14" s="185"/>
      <c r="CQ14" s="185"/>
      <c r="CR14" s="185"/>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50" ht="18" customHeight="1">
      <c r="A17" s="181"/>
      <c r="B17" s="181"/>
      <c r="C17" s="502" t="s">
        <v>226</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row>
    <row r="18" spans="1:50" ht="18" customHeight="1">
      <c r="A18" s="181"/>
      <c r="B18" s="181"/>
    </row>
    <row r="19" spans="1:50" ht="18" customHeight="1">
      <c r="A19" s="503" t="s">
        <v>202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row>
    <row r="20" spans="1:50" ht="18" customHeight="1">
      <c r="A20" s="181"/>
      <c r="B20" s="181"/>
    </row>
    <row r="21" spans="1:50" s="181" customFormat="1" ht="18" customHeight="1">
      <c r="C21" s="504" t="s">
        <v>203</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t="s">
        <v>204</v>
      </c>
      <c r="AI21" s="504"/>
      <c r="AJ21" s="504"/>
      <c r="AK21" s="504"/>
      <c r="AL21" s="504"/>
      <c r="AM21" s="504" t="s">
        <v>205</v>
      </c>
      <c r="AN21" s="504"/>
      <c r="AO21" s="504"/>
      <c r="AP21" s="504"/>
      <c r="AQ21" s="504"/>
      <c r="AR21" s="504" t="s">
        <v>206</v>
      </c>
      <c r="AS21" s="504"/>
      <c r="AT21" s="504"/>
      <c r="AU21" s="504"/>
      <c r="AV21" s="504"/>
    </row>
    <row r="22" spans="1:50" s="181" customFormat="1" ht="30" customHeight="1">
      <c r="C22" s="505" t="str">
        <f>請求書!$C22</f>
        <v xml:space="preserve">送 料   </v>
      </c>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27">
        <f>請求書!$AH22</f>
        <v>0</v>
      </c>
      <c r="AI22" s="527"/>
      <c r="AJ22" s="527"/>
      <c r="AK22" s="527"/>
      <c r="AL22" s="527"/>
      <c r="AM22" s="509">
        <f>請求書!$AM22</f>
        <v>1</v>
      </c>
      <c r="AN22" s="509"/>
      <c r="AO22" s="509"/>
      <c r="AP22" s="509"/>
      <c r="AQ22" s="509"/>
      <c r="AR22" s="510">
        <f>請求書!$AR22</f>
        <v>0</v>
      </c>
      <c r="AS22" s="510"/>
      <c r="AT22" s="510"/>
      <c r="AU22" s="510"/>
      <c r="AV22" s="510"/>
    </row>
    <row r="23" spans="1:50" s="181" customFormat="1" ht="30" customHeight="1">
      <c r="C23" s="505" t="str">
        <f>請求書!$C23</f>
        <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27" t="str">
        <f>請求書!$AH23</f>
        <v/>
      </c>
      <c r="AI23" s="527"/>
      <c r="AJ23" s="527"/>
      <c r="AK23" s="527"/>
      <c r="AL23" s="527"/>
      <c r="AM23" s="509" t="str">
        <f>請求書!$AM23</f>
        <v/>
      </c>
      <c r="AN23" s="509"/>
      <c r="AO23" s="509"/>
      <c r="AP23" s="509"/>
      <c r="AQ23" s="509"/>
      <c r="AR23" s="510" t="str">
        <f>請求書!$AR23</f>
        <v/>
      </c>
      <c r="AS23" s="510"/>
      <c r="AT23" s="510"/>
      <c r="AU23" s="510"/>
      <c r="AV23" s="510"/>
    </row>
    <row r="24" spans="1:50" s="181" customFormat="1" ht="30" customHeight="1">
      <c r="C24" s="505" t="str">
        <f>請求書!$C24</f>
        <v/>
      </c>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27" t="str">
        <f>請求書!$AH24</f>
        <v/>
      </c>
      <c r="AI24" s="527"/>
      <c r="AJ24" s="527"/>
      <c r="AK24" s="527"/>
      <c r="AL24" s="527"/>
      <c r="AM24" s="509" t="str">
        <f>請求書!$AM24</f>
        <v/>
      </c>
      <c r="AN24" s="509"/>
      <c r="AO24" s="509"/>
      <c r="AP24" s="509"/>
      <c r="AQ24" s="509"/>
      <c r="AR24" s="510" t="str">
        <f>請求書!$AR24</f>
        <v/>
      </c>
      <c r="AS24" s="510"/>
      <c r="AT24" s="510"/>
      <c r="AU24" s="510"/>
      <c r="AV24" s="510"/>
    </row>
    <row r="25" spans="1:50" s="181" customFormat="1" ht="30" customHeight="1">
      <c r="C25" s="505" t="str">
        <f>請求書!$C25</f>
        <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27" t="str">
        <f>請求書!$AH25</f>
        <v/>
      </c>
      <c r="AI25" s="527"/>
      <c r="AJ25" s="527"/>
      <c r="AK25" s="527"/>
      <c r="AL25" s="527"/>
      <c r="AM25" s="509" t="str">
        <f>請求書!$AM25</f>
        <v/>
      </c>
      <c r="AN25" s="509"/>
      <c r="AO25" s="509"/>
      <c r="AP25" s="509"/>
      <c r="AQ25" s="509"/>
      <c r="AR25" s="510" t="str">
        <f>請求書!$AR25</f>
        <v/>
      </c>
      <c r="AS25" s="510"/>
      <c r="AT25" s="510"/>
      <c r="AU25" s="510"/>
      <c r="AV25" s="510"/>
    </row>
    <row r="26" spans="1:50" s="181" customFormat="1" ht="30" customHeight="1">
      <c r="C26" s="505" t="str">
        <f>請求書!$C26</f>
        <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27" t="str">
        <f>請求書!$AH26</f>
        <v/>
      </c>
      <c r="AI26" s="527"/>
      <c r="AJ26" s="527"/>
      <c r="AK26" s="527"/>
      <c r="AL26" s="527"/>
      <c r="AM26" s="509" t="str">
        <f>請求書!$AM26</f>
        <v/>
      </c>
      <c r="AN26" s="509"/>
      <c r="AO26" s="509"/>
      <c r="AP26" s="509"/>
      <c r="AQ26" s="509"/>
      <c r="AR26" s="510" t="str">
        <f>請求書!$AR26</f>
        <v/>
      </c>
      <c r="AS26" s="510"/>
      <c r="AT26" s="510"/>
      <c r="AU26" s="510"/>
      <c r="AV26" s="510"/>
    </row>
    <row r="27" spans="1:50" s="181" customFormat="1" ht="30" customHeight="1">
      <c r="C27" s="505" t="str">
        <f>請求書!$C27</f>
        <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27" t="str">
        <f>請求書!$AH27</f>
        <v/>
      </c>
      <c r="AI27" s="527"/>
      <c r="AJ27" s="527"/>
      <c r="AK27" s="527"/>
      <c r="AL27" s="527"/>
      <c r="AM27" s="509" t="str">
        <f>請求書!$AM27</f>
        <v/>
      </c>
      <c r="AN27" s="509"/>
      <c r="AO27" s="509"/>
      <c r="AP27" s="509"/>
      <c r="AQ27" s="509"/>
      <c r="AR27" s="510" t="str">
        <f>請求書!$AR27</f>
        <v/>
      </c>
      <c r="AS27" s="510"/>
      <c r="AT27" s="510"/>
      <c r="AU27" s="510"/>
      <c r="AV27" s="510"/>
    </row>
    <row r="28" spans="1:50" s="181" customFormat="1" ht="30" customHeight="1">
      <c r="C28" s="505" t="str">
        <f>請求書!$C28</f>
        <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27" t="str">
        <f>請求書!$AH28</f>
        <v/>
      </c>
      <c r="AI28" s="527"/>
      <c r="AJ28" s="527"/>
      <c r="AK28" s="527"/>
      <c r="AL28" s="527"/>
      <c r="AM28" s="509" t="str">
        <f>請求書!$AM28</f>
        <v/>
      </c>
      <c r="AN28" s="509"/>
      <c r="AO28" s="509"/>
      <c r="AP28" s="509"/>
      <c r="AQ28" s="509"/>
      <c r="AR28" s="510" t="str">
        <f>請求書!$AR28</f>
        <v/>
      </c>
      <c r="AS28" s="510"/>
      <c r="AT28" s="510"/>
      <c r="AU28" s="510"/>
      <c r="AV28" s="510"/>
    </row>
    <row r="29" spans="1:50" s="181" customFormat="1" ht="30" customHeight="1">
      <c r="C29" s="505" t="str">
        <f>請求書!$C29</f>
        <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27" t="str">
        <f>請求書!$AH29</f>
        <v/>
      </c>
      <c r="AI29" s="527"/>
      <c r="AJ29" s="527"/>
      <c r="AK29" s="527"/>
      <c r="AL29" s="527"/>
      <c r="AM29" s="509" t="str">
        <f>請求書!$AM29</f>
        <v/>
      </c>
      <c r="AN29" s="509"/>
      <c r="AO29" s="509"/>
      <c r="AP29" s="509"/>
      <c r="AQ29" s="509"/>
      <c r="AR29" s="510" t="str">
        <f>請求書!$AR29</f>
        <v/>
      </c>
      <c r="AS29" s="510"/>
      <c r="AT29" s="510"/>
      <c r="AU29" s="510"/>
      <c r="AV29" s="510"/>
    </row>
    <row r="30" spans="1:50" s="181" customFormat="1" ht="30" customHeight="1">
      <c r="C30" s="505" t="str">
        <f>請求書!$C30</f>
        <v/>
      </c>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27" t="str">
        <f>請求書!$AH30</f>
        <v/>
      </c>
      <c r="AI30" s="527"/>
      <c r="AJ30" s="527"/>
      <c r="AK30" s="527"/>
      <c r="AL30" s="527"/>
      <c r="AM30" s="509" t="str">
        <f>請求書!$AM30</f>
        <v/>
      </c>
      <c r="AN30" s="509"/>
      <c r="AO30" s="509"/>
      <c r="AP30" s="509"/>
      <c r="AQ30" s="509"/>
      <c r="AR30" s="510" t="str">
        <f>請求書!$AR30</f>
        <v/>
      </c>
      <c r="AS30" s="510"/>
      <c r="AT30" s="510"/>
      <c r="AU30" s="510"/>
      <c r="AV30" s="510"/>
    </row>
    <row r="31" spans="1:50" s="181" customFormat="1" ht="30" customHeight="1">
      <c r="C31" s="505" t="str">
        <f>請求書!$C31</f>
        <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27" t="str">
        <f>請求書!$AH31</f>
        <v/>
      </c>
      <c r="AI31" s="527"/>
      <c r="AJ31" s="527"/>
      <c r="AK31" s="527"/>
      <c r="AL31" s="527"/>
      <c r="AM31" s="509" t="str">
        <f>請求書!$AM31</f>
        <v/>
      </c>
      <c r="AN31" s="509"/>
      <c r="AO31" s="509"/>
      <c r="AP31" s="509"/>
      <c r="AQ31" s="509"/>
      <c r="AR31" s="510" t="str">
        <f>請求書!$AR31</f>
        <v/>
      </c>
      <c r="AS31" s="510"/>
      <c r="AT31" s="510"/>
      <c r="AU31" s="510"/>
      <c r="AV31" s="510"/>
    </row>
    <row r="32" spans="1:50" s="181" customFormat="1" ht="30" customHeight="1">
      <c r="C32" s="505" t="str">
        <f>請求書!$C32</f>
        <v/>
      </c>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27" t="str">
        <f>請求書!$AH32</f>
        <v/>
      </c>
      <c r="AI32" s="527"/>
      <c r="AJ32" s="527"/>
      <c r="AK32" s="527"/>
      <c r="AL32" s="527"/>
      <c r="AM32" s="509" t="str">
        <f>請求書!$AM32</f>
        <v/>
      </c>
      <c r="AN32" s="509"/>
      <c r="AO32" s="509"/>
      <c r="AP32" s="509"/>
      <c r="AQ32" s="509"/>
      <c r="AR32" s="510" t="str">
        <f>請求書!$AR32</f>
        <v/>
      </c>
      <c r="AS32" s="510"/>
      <c r="AT32" s="510"/>
      <c r="AU32" s="510"/>
      <c r="AV32" s="510"/>
    </row>
    <row r="33" spans="8:97" s="181" customFormat="1" ht="18" customHeight="1">
      <c r="N33" s="204"/>
      <c r="AB33" s="205"/>
      <c r="AH33" s="509" t="s">
        <v>207</v>
      </c>
      <c r="AI33" s="509"/>
      <c r="AJ33" s="509"/>
      <c r="AK33" s="509"/>
      <c r="AL33" s="509"/>
      <c r="AM33" s="509"/>
      <c r="AN33" s="509"/>
      <c r="AO33" s="509"/>
      <c r="AP33" s="509"/>
      <c r="AQ33" s="509"/>
      <c r="AR33" s="510">
        <f>請求書!$AR33</f>
        <v>0</v>
      </c>
      <c r="AS33" s="510"/>
      <c r="AT33" s="510"/>
      <c r="AU33" s="510"/>
      <c r="AV33" s="510"/>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8"/>
      <c r="CL33" s="208"/>
      <c r="CM33" s="208"/>
      <c r="CN33" s="209"/>
      <c r="CO33" s="209"/>
      <c r="CP33" s="209"/>
      <c r="CQ33" s="209"/>
      <c r="CR33" s="209"/>
      <c r="CS33" s="209"/>
    </row>
    <row r="34" spans="8:97" s="181" customFormat="1" ht="18" customHeight="1">
      <c r="N34" s="210"/>
      <c r="AH34" s="509" t="s">
        <v>208</v>
      </c>
      <c r="AI34" s="509"/>
      <c r="AJ34" s="509"/>
      <c r="AK34" s="509"/>
      <c r="AL34" s="509"/>
      <c r="AM34" s="509"/>
      <c r="AN34" s="509"/>
      <c r="AO34" s="509"/>
      <c r="AP34" s="509"/>
      <c r="AQ34" s="509"/>
      <c r="AR34" s="510">
        <f>請求書!$AR34</f>
        <v>0</v>
      </c>
      <c r="AS34" s="510"/>
      <c r="AT34" s="510"/>
      <c r="AU34" s="510"/>
      <c r="AV34" s="510"/>
      <c r="AZ34" s="207"/>
      <c r="BA34" s="512"/>
      <c r="BB34" s="512"/>
      <c r="BC34" s="512"/>
      <c r="BD34" s="512"/>
      <c r="BE34" s="512"/>
      <c r="BF34" s="512"/>
      <c r="BG34" s="512"/>
      <c r="BH34" s="512"/>
      <c r="BI34" s="512"/>
      <c r="BJ34" s="512"/>
      <c r="BK34" s="512"/>
      <c r="BL34" s="512"/>
      <c r="BM34" s="512"/>
      <c r="BN34" s="512"/>
      <c r="BO34" s="512"/>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8"/>
      <c r="CL34" s="208"/>
      <c r="CM34" s="208"/>
      <c r="CN34" s="209"/>
      <c r="CO34" s="209"/>
      <c r="CP34" s="209"/>
      <c r="CQ34" s="209"/>
      <c r="CR34" s="209"/>
      <c r="CS34" s="209"/>
    </row>
    <row r="35" spans="8:97" s="181" customFormat="1" ht="18" customHeight="1">
      <c r="N35" s="210"/>
      <c r="AH35" s="509" t="s">
        <v>210</v>
      </c>
      <c r="AI35" s="509"/>
      <c r="AJ35" s="509"/>
      <c r="AK35" s="509"/>
      <c r="AL35" s="509"/>
      <c r="AM35" s="509"/>
      <c r="AN35" s="509"/>
      <c r="AO35" s="509"/>
      <c r="AP35" s="509"/>
      <c r="AQ35" s="509"/>
      <c r="AR35" s="510">
        <f>請求書!$AR35</f>
        <v>0</v>
      </c>
      <c r="AS35" s="510"/>
      <c r="AT35" s="510"/>
      <c r="AU35" s="510"/>
      <c r="AV35" s="510"/>
      <c r="AZ35" s="207"/>
      <c r="BA35" s="512"/>
      <c r="BB35" s="512"/>
      <c r="BC35" s="512"/>
      <c r="BD35" s="512"/>
      <c r="BE35" s="512"/>
      <c r="BF35" s="512"/>
      <c r="BG35" s="512"/>
      <c r="BH35" s="512"/>
      <c r="BI35" s="512"/>
      <c r="BJ35" s="512"/>
      <c r="BK35" s="512"/>
      <c r="BL35" s="512"/>
      <c r="BM35" s="512"/>
      <c r="BN35" s="512"/>
      <c r="BO35" s="512"/>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8"/>
      <c r="CL35" s="208"/>
      <c r="CM35" s="208"/>
      <c r="CN35" s="209"/>
      <c r="CO35" s="209"/>
      <c r="CP35" s="209"/>
      <c r="CQ35" s="209"/>
      <c r="CR35" s="209"/>
      <c r="CS35" s="209"/>
    </row>
    <row r="36" spans="8:97" ht="18" customHeight="1">
      <c r="H36" s="181"/>
      <c r="I36" s="181"/>
      <c r="J36" s="181"/>
      <c r="K36" s="181"/>
      <c r="L36" s="181"/>
      <c r="M36" s="181"/>
      <c r="N36" s="210"/>
      <c r="O36" s="181"/>
      <c r="P36" s="181"/>
      <c r="Q36" s="181"/>
      <c r="R36" s="181"/>
      <c r="S36" s="181"/>
      <c r="AH36" s="186"/>
      <c r="AI36" s="186"/>
      <c r="AJ36" s="186"/>
      <c r="AK36" s="186"/>
      <c r="AL36" s="186"/>
      <c r="AM36" s="186"/>
      <c r="AN36" s="186"/>
      <c r="AO36" s="186"/>
      <c r="AP36" s="186"/>
      <c r="AQ36" s="186"/>
      <c r="AR36" s="211"/>
      <c r="AS36" s="211"/>
      <c r="AT36" s="211"/>
      <c r="AU36" s="211"/>
      <c r="AV36" s="211"/>
      <c r="AZ36" s="513"/>
      <c r="BA36" s="513"/>
      <c r="BB36" s="513"/>
      <c r="BC36" s="513"/>
      <c r="BD36" s="513"/>
      <c r="BE36" s="513"/>
      <c r="BF36" s="513"/>
      <c r="BG36" s="513"/>
      <c r="BH36" s="513"/>
      <c r="BI36" s="513"/>
      <c r="BJ36" s="513"/>
      <c r="BK36" s="513"/>
      <c r="BL36" s="513"/>
      <c r="BM36" s="513"/>
      <c r="BN36" s="513"/>
      <c r="BO36" s="513"/>
      <c r="BP36" s="513"/>
      <c r="BQ36" s="513"/>
      <c r="BR36" s="183"/>
      <c r="BS36" s="183"/>
      <c r="BT36" s="183"/>
      <c r="BU36" s="183"/>
      <c r="BV36" s="183"/>
      <c r="BW36" s="183"/>
      <c r="BX36" s="183"/>
      <c r="BY36" s="183"/>
      <c r="BZ36" s="183"/>
      <c r="CA36" s="183"/>
      <c r="CB36" s="183"/>
      <c r="CC36" s="183"/>
      <c r="CD36" s="183"/>
      <c r="CE36" s="183"/>
      <c r="CF36" s="183"/>
      <c r="CG36" s="183"/>
      <c r="CH36" s="183"/>
      <c r="CI36" s="183"/>
      <c r="CJ36" s="183"/>
      <c r="CK36" s="184"/>
      <c r="CL36" s="184"/>
      <c r="CM36" s="184"/>
      <c r="CN36" s="185"/>
      <c r="CO36" s="185"/>
      <c r="CP36" s="185"/>
      <c r="CQ36" s="185"/>
      <c r="CR36" s="185"/>
      <c r="CS36" s="185"/>
    </row>
    <row r="37" spans="8:97" ht="30" customHeight="1" thickBot="1">
      <c r="H37" s="503" t="s">
        <v>227</v>
      </c>
      <c r="I37" s="503"/>
      <c r="J37" s="503"/>
      <c r="K37" s="503"/>
      <c r="L37" s="503"/>
      <c r="M37" s="503"/>
      <c r="N37" s="503"/>
      <c r="O37" s="514">
        <f>請求書!O37</f>
        <v>0</v>
      </c>
      <c r="P37" s="514"/>
      <c r="Q37" s="514"/>
      <c r="R37" s="514"/>
      <c r="S37" s="514"/>
      <c r="T37" s="514"/>
      <c r="U37" s="514"/>
      <c r="V37" s="514"/>
      <c r="W37" s="514"/>
      <c r="X37" s="514"/>
      <c r="Y37" s="514"/>
      <c r="Z37" s="514"/>
      <c r="AA37" s="514"/>
      <c r="AB37" s="514"/>
      <c r="AC37" s="514"/>
      <c r="AD37" s="514"/>
      <c r="AE37" s="514"/>
      <c r="AF37" s="514"/>
      <c r="AG37" s="514"/>
      <c r="AH37" s="514"/>
      <c r="AI37" s="514"/>
      <c r="AJ37" s="514"/>
      <c r="AK37" s="213" t="s">
        <v>212</v>
      </c>
      <c r="AL37" s="214"/>
      <c r="AM37" s="181"/>
      <c r="AN37" s="181"/>
      <c r="AO37" s="181"/>
      <c r="AP37" s="181"/>
      <c r="AZ37" s="513"/>
      <c r="BA37" s="513"/>
      <c r="BB37" s="513"/>
      <c r="BC37" s="513"/>
      <c r="BD37" s="513"/>
      <c r="BE37" s="513"/>
      <c r="BF37" s="513"/>
      <c r="BG37" s="513"/>
      <c r="BH37" s="513"/>
      <c r="BI37" s="513"/>
      <c r="BJ37" s="513"/>
      <c r="BK37" s="513"/>
      <c r="BL37" s="513"/>
      <c r="BM37" s="513"/>
      <c r="BN37" s="513"/>
      <c r="BO37" s="513"/>
      <c r="BP37" s="513"/>
      <c r="BQ37" s="513"/>
      <c r="BR37" s="188"/>
      <c r="BS37" s="188"/>
      <c r="BT37" s="188"/>
      <c r="BU37" s="188"/>
      <c r="BV37" s="188"/>
      <c r="BW37" s="188"/>
      <c r="BX37" s="188"/>
      <c r="BY37" s="188"/>
      <c r="BZ37" s="188"/>
      <c r="CA37" s="188"/>
      <c r="CB37" s="188"/>
      <c r="CC37" s="188"/>
      <c r="CD37" s="188"/>
      <c r="CE37" s="188"/>
      <c r="CF37" s="188"/>
      <c r="CG37" s="188"/>
      <c r="CH37" s="188"/>
      <c r="CI37" s="188"/>
      <c r="CJ37" s="188"/>
      <c r="CK37" s="184"/>
      <c r="CL37" s="184"/>
      <c r="CM37" s="184"/>
      <c r="CN37" s="189"/>
      <c r="CO37" s="189"/>
      <c r="CP37" s="189"/>
      <c r="CQ37" s="189"/>
      <c r="CR37" s="189"/>
      <c r="CS37" s="189"/>
    </row>
    <row r="38" spans="8:97" ht="18" customHeight="1">
      <c r="H38" s="181"/>
      <c r="I38" s="181"/>
      <c r="J38" s="181"/>
      <c r="K38" s="181"/>
      <c r="L38" s="181"/>
      <c r="M38" s="181"/>
      <c r="N38" s="181"/>
      <c r="O38" s="515"/>
      <c r="P38" s="515"/>
      <c r="Q38" s="515"/>
      <c r="R38" s="515"/>
      <c r="S38" s="515"/>
      <c r="T38" s="515"/>
      <c r="U38" s="515"/>
      <c r="V38" s="515"/>
      <c r="W38" s="515"/>
      <c r="X38" s="515"/>
      <c r="Y38" s="515"/>
      <c r="Z38" s="515"/>
      <c r="AA38" s="515"/>
      <c r="AB38" s="515"/>
      <c r="AC38" s="515"/>
      <c r="AD38" s="515"/>
      <c r="AE38" s="515"/>
      <c r="AF38" s="516"/>
      <c r="AG38" s="516"/>
      <c r="AH38" s="516"/>
      <c r="AI38" s="516"/>
      <c r="AJ38" s="215"/>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9"/>
      <c r="CL38" s="220"/>
      <c r="CM38" s="220"/>
      <c r="CN38" s="220"/>
      <c r="CO38" s="220"/>
      <c r="CP38" s="220"/>
      <c r="CQ38" s="220"/>
      <c r="CR38" s="220"/>
      <c r="CS38" s="220"/>
    </row>
    <row r="39" spans="8:97" ht="18" customHeight="1">
      <c r="U39" s="181"/>
      <c r="V39" s="181"/>
      <c r="W39" s="181"/>
      <c r="X39" s="181"/>
      <c r="Y39" s="181"/>
      <c r="Z39" s="181"/>
      <c r="AA39" s="181"/>
      <c r="AB39" s="181"/>
      <c r="AC39" s="181"/>
      <c r="AD39" s="205"/>
      <c r="AJ39" s="205"/>
      <c r="AK39" s="181"/>
      <c r="AL39" s="205"/>
      <c r="AM39" s="221"/>
      <c r="BF39" s="226"/>
      <c r="BK39" s="230"/>
    </row>
    <row r="40" spans="8:97" ht="18" customHeight="1">
      <c r="N40" s="181"/>
      <c r="O40" s="181"/>
      <c r="P40" s="181"/>
      <c r="Q40" s="181"/>
      <c r="R40" s="181"/>
      <c r="S40" s="181"/>
      <c r="T40" s="181"/>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31"/>
      <c r="CL40" s="231"/>
      <c r="CM40" s="231"/>
      <c r="CN40" s="231"/>
      <c r="CO40" s="231"/>
      <c r="CP40" s="231"/>
      <c r="CQ40" s="231"/>
      <c r="CR40" s="231"/>
      <c r="CS40" s="231"/>
    </row>
    <row r="41" spans="8:97" ht="18" customHeight="1">
      <c r="N41" s="210"/>
      <c r="O41" s="181"/>
      <c r="P41" s="181"/>
      <c r="Q41" s="181"/>
      <c r="R41" s="181"/>
      <c r="S41" s="181"/>
      <c r="T41" s="181"/>
      <c r="U41" s="181"/>
      <c r="V41" s="181"/>
      <c r="W41" s="181"/>
      <c r="X41" s="181"/>
      <c r="Y41" s="181"/>
      <c r="Z41" s="181"/>
      <c r="AA41" s="181"/>
      <c r="AB41" s="205"/>
      <c r="AH41" s="205"/>
      <c r="AI41" s="181"/>
      <c r="AJ41" s="205"/>
      <c r="AK41" s="515"/>
      <c r="AL41" s="496"/>
      <c r="AM41" s="496"/>
      <c r="AN41" s="496"/>
      <c r="AO41" s="496"/>
      <c r="AP41" s="496"/>
      <c r="AQ41" s="496"/>
      <c r="AR41" s="496"/>
      <c r="AS41" s="496"/>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4"/>
      <c r="CL41" s="184"/>
      <c r="CM41" s="184"/>
      <c r="CN41" s="185"/>
      <c r="CO41" s="185"/>
      <c r="CP41" s="185"/>
      <c r="CQ41" s="185"/>
      <c r="CR41" s="185"/>
      <c r="CS41" s="185"/>
    </row>
    <row r="42" spans="8:97" ht="18" customHeight="1">
      <c r="S42" s="181"/>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4"/>
      <c r="CL42" s="184"/>
      <c r="CM42" s="184"/>
      <c r="CN42" s="185"/>
      <c r="CO42" s="185"/>
      <c r="CP42" s="185"/>
      <c r="CQ42" s="185"/>
      <c r="CR42" s="185"/>
      <c r="CS42" s="185"/>
    </row>
    <row r="43" spans="8:97" ht="18" customHeight="1"/>
    <row r="44" spans="8:97" ht="18" customHeight="1"/>
    <row r="45" spans="8:97" ht="18" customHeight="1"/>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sheetData>
  <sheetProtection algorithmName="SHA-512" hashValue="KH93cVXO1uEVWJ08Rb+dWGvItbivYVQDh3XVBSc0Jljg+JeYjm9P01wmdMhuig9JIHP7iO3DKuBj/PMo82sFjg==" saltValue="gKho3Jmed4a1WIQiuk0jsQ=="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E5D3C005-DF80-4FBF-9955-0B6903465068}">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68DD-3A41-4B82-9C4D-8FC0BE47DE75}">
  <sheetPr>
    <pageSetUpPr fitToPage="1"/>
  </sheetPr>
  <dimension ref="A1:CS110"/>
  <sheetViews>
    <sheetView showGridLines="0" view="pageBreakPreview" topLeftCell="A8"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27"/>
      <c r="AJ1" s="227"/>
      <c r="AK1" s="227"/>
      <c r="AL1" s="492" t="s">
        <v>221</v>
      </c>
      <c r="AM1" s="492"/>
      <c r="AN1" s="492"/>
      <c r="AO1" s="492"/>
      <c r="AP1" s="493">
        <f>請求書!AP1</f>
        <v>0</v>
      </c>
      <c r="AQ1" s="494"/>
      <c r="AR1" s="494"/>
      <c r="AS1" s="494"/>
      <c r="AT1" s="494"/>
      <c r="AU1" s="494"/>
      <c r="AV1" s="494"/>
      <c r="AW1" s="494"/>
      <c r="AX1" s="494"/>
    </row>
    <row r="2" spans="1:97" ht="18" customHeight="1">
      <c r="AK2" s="228"/>
      <c r="AL2" s="495">
        <f ca="1">請求書!$AI$2</f>
        <v>45917</v>
      </c>
      <c r="AM2" s="495"/>
      <c r="AN2" s="495"/>
      <c r="AO2" s="495"/>
      <c r="AP2" s="495"/>
      <c r="AQ2" s="495"/>
      <c r="AR2" s="495"/>
      <c r="AS2" s="495"/>
      <c r="AT2" s="495"/>
      <c r="AU2" s="495"/>
      <c r="AV2" s="495"/>
      <c r="AW2" s="495"/>
      <c r="AX2" s="495"/>
      <c r="AZ2" s="183"/>
      <c r="BA2" s="183"/>
      <c r="BB2" s="183"/>
      <c r="BC2" s="183"/>
      <c r="BD2" s="183"/>
      <c r="BE2" s="183"/>
      <c r="BF2" s="183"/>
      <c r="BG2" s="183"/>
      <c r="BH2" s="183"/>
      <c r="BI2" s="183"/>
      <c r="BJ2" s="183"/>
      <c r="BK2" s="183"/>
      <c r="BL2" s="183"/>
      <c r="BM2" s="183"/>
      <c r="BN2" s="183"/>
      <c r="BO2" s="183"/>
      <c r="BP2" s="183"/>
      <c r="BQ2" s="183"/>
      <c r="BR2" s="183"/>
      <c r="BS2" s="183"/>
      <c r="BT2" s="183"/>
      <c r="BU2" s="212"/>
      <c r="BV2" s="212"/>
      <c r="BW2" s="212"/>
      <c r="BX2" s="212"/>
      <c r="BY2" s="212"/>
      <c r="BZ2" s="212"/>
      <c r="CA2" s="212"/>
      <c r="CB2" s="212"/>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183"/>
      <c r="BA3" s="183"/>
      <c r="BB3" s="183"/>
      <c r="BC3" s="183"/>
      <c r="BD3" s="183"/>
      <c r="BE3" s="183"/>
      <c r="BF3" s="183"/>
      <c r="BG3" s="183"/>
      <c r="BH3" s="183"/>
      <c r="BI3" s="183"/>
      <c r="BJ3" s="183"/>
      <c r="BK3" s="183"/>
      <c r="BL3" s="183"/>
      <c r="BM3" s="183"/>
      <c r="BN3" s="183"/>
      <c r="BO3" s="183"/>
      <c r="BP3" s="183"/>
      <c r="BQ3" s="183"/>
      <c r="BR3" s="183"/>
      <c r="BS3" s="183"/>
      <c r="BT3" s="183"/>
      <c r="BU3" s="212"/>
      <c r="BV3" s="212"/>
      <c r="BW3" s="212"/>
      <c r="BX3" s="212"/>
      <c r="BY3" s="212"/>
      <c r="BZ3" s="212"/>
      <c r="CA3" s="212"/>
      <c r="CB3" s="212"/>
      <c r="CC3" s="183"/>
      <c r="CD3" s="183"/>
      <c r="CE3" s="183"/>
      <c r="CF3" s="183"/>
      <c r="CG3" s="183"/>
      <c r="CH3" s="183"/>
      <c r="CI3" s="183"/>
      <c r="CJ3" s="183"/>
      <c r="CK3" s="184"/>
      <c r="CL3" s="184"/>
      <c r="CM3" s="184"/>
      <c r="CN3" s="185"/>
      <c r="CO3" s="185"/>
      <c r="CP3" s="185"/>
      <c r="CQ3" s="185"/>
      <c r="CR3" s="185"/>
      <c r="CS3" s="185"/>
    </row>
    <row r="4" spans="1:97" ht="6" customHeight="1">
      <c r="A4" s="497" t="s">
        <v>228</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3"/>
      <c r="BA4" s="183"/>
      <c r="BB4" s="183"/>
      <c r="BC4" s="183"/>
      <c r="BD4" s="183"/>
      <c r="BE4" s="183"/>
      <c r="BF4" s="183"/>
      <c r="BG4" s="183"/>
      <c r="BH4" s="183"/>
      <c r="BI4" s="183"/>
      <c r="BJ4" s="183"/>
      <c r="BK4" s="183"/>
      <c r="BL4" s="183"/>
      <c r="BM4" s="183"/>
      <c r="BN4" s="183"/>
      <c r="BO4" s="183"/>
      <c r="BP4" s="183"/>
      <c r="BQ4" s="183"/>
      <c r="BR4" s="183"/>
      <c r="BS4" s="183"/>
      <c r="BT4" s="183"/>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Z6" s="528"/>
      <c r="BA6" s="528"/>
      <c r="BB6" s="528"/>
      <c r="BC6" s="528"/>
      <c r="BD6" s="528"/>
      <c r="BE6" s="528"/>
      <c r="BF6" s="528"/>
      <c r="BG6" s="528"/>
      <c r="BH6" s="528"/>
      <c r="BI6" s="528"/>
      <c r="BJ6" s="528"/>
      <c r="BK6" s="528"/>
      <c r="BL6" s="528"/>
      <c r="BM6" s="528"/>
      <c r="BN6" s="528"/>
      <c r="BO6" s="528"/>
      <c r="BP6" s="528"/>
      <c r="BQ6" s="528"/>
      <c r="BR6" s="528"/>
      <c r="BS6" s="528"/>
      <c r="BT6" s="528"/>
      <c r="BU6" s="528"/>
      <c r="BV6" s="528"/>
      <c r="BW6" s="528"/>
      <c r="BX6" s="528"/>
      <c r="BY6" s="528"/>
      <c r="BZ6" s="528"/>
      <c r="CA6" s="528"/>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Z7" s="183"/>
      <c r="BA7" s="183"/>
      <c r="BB7" s="183"/>
      <c r="BC7" s="183"/>
      <c r="BD7" s="183"/>
      <c r="BE7" s="183"/>
      <c r="BF7" s="183"/>
      <c r="BG7" s="183"/>
      <c r="BH7" s="183"/>
      <c r="BI7" s="183"/>
      <c r="BJ7" s="183"/>
      <c r="BK7" s="183"/>
      <c r="BL7" s="183"/>
      <c r="BM7" s="183"/>
      <c r="BN7" s="183"/>
      <c r="BO7" s="183"/>
      <c r="BP7" s="183"/>
      <c r="BQ7" s="183"/>
      <c r="BR7" s="183"/>
      <c r="BS7" s="183"/>
      <c r="BT7" s="183"/>
    </row>
    <row r="8" spans="1:97" ht="18" customHeight="1">
      <c r="C8" s="488">
        <f>請求書!$C$8</f>
        <v>0</v>
      </c>
      <c r="D8" s="488"/>
      <c r="E8" s="488"/>
      <c r="F8" s="488"/>
      <c r="G8" s="488"/>
      <c r="H8" s="488"/>
      <c r="I8" s="488"/>
      <c r="J8" s="488"/>
      <c r="K8" s="488"/>
      <c r="L8" s="488"/>
      <c r="M8" s="488"/>
      <c r="N8" s="488"/>
      <c r="O8" s="488"/>
      <c r="P8" s="488"/>
      <c r="Q8" s="488"/>
      <c r="R8" s="488"/>
      <c r="S8" s="488"/>
      <c r="T8" s="488"/>
      <c r="U8" s="488"/>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tr">
        <f>請求書!$V$9</f>
        <v>御中</v>
      </c>
      <c r="W9" s="490"/>
      <c r="X9" s="490"/>
      <c r="Y9" s="191"/>
      <c r="Z9" s="191"/>
      <c r="AA9" s="181"/>
      <c r="AB9" s="181"/>
      <c r="AC9" s="181"/>
      <c r="AD9" s="181"/>
      <c r="AE9" s="181"/>
      <c r="AF9" s="181"/>
      <c r="AG9" s="181"/>
      <c r="AH9" s="181"/>
      <c r="AI9" s="181"/>
      <c r="AJ9" s="181"/>
      <c r="AK9" s="181"/>
      <c r="AL9" s="181"/>
      <c r="AM9" s="181"/>
      <c r="AN9" s="181"/>
      <c r="AZ9" s="192"/>
      <c r="BA9" s="212"/>
      <c r="BB9" s="212"/>
      <c r="BC9" s="212"/>
      <c r="BD9" s="212"/>
      <c r="BE9" s="212"/>
      <c r="BF9" s="212"/>
      <c r="BG9" s="212"/>
      <c r="BH9" s="212"/>
      <c r="BI9" s="212"/>
      <c r="BJ9" s="212"/>
      <c r="BK9" s="212"/>
      <c r="BL9" s="212"/>
      <c r="BM9" s="212"/>
      <c r="BN9" s="212"/>
      <c r="BO9" s="212"/>
      <c r="BP9" s="212"/>
      <c r="BQ9" s="183"/>
      <c r="BR9" s="183"/>
      <c r="BS9" s="183"/>
      <c r="BT9" s="183"/>
      <c r="BU9" s="183"/>
      <c r="BV9" s="183"/>
      <c r="BW9" s="183"/>
      <c r="BX9" s="183"/>
      <c r="BY9" s="183"/>
      <c r="BZ9" s="183"/>
      <c r="CA9" s="183"/>
      <c r="CB9" s="183"/>
      <c r="CC9" s="183"/>
      <c r="CD9" s="183"/>
      <c r="CE9" s="183"/>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229"/>
      <c r="Z10" s="191"/>
      <c r="AA10" s="181"/>
      <c r="AB10" s="181"/>
      <c r="AC10" s="181"/>
      <c r="AD10" s="181"/>
      <c r="AE10" s="181"/>
      <c r="AF10" s="181"/>
      <c r="AG10" s="181"/>
      <c r="AH10" s="181"/>
      <c r="AI10" s="181"/>
      <c r="AJ10" s="181"/>
      <c r="AK10" s="181"/>
      <c r="AL10" s="181"/>
      <c r="AM10" s="181"/>
      <c r="AN10" s="181"/>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4"/>
      <c r="CL10" s="184"/>
      <c r="CM10" s="184"/>
      <c r="CN10" s="185"/>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4"/>
      <c r="CL11" s="184"/>
      <c r="CM11" s="184"/>
      <c r="CN11" s="189"/>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4"/>
      <c r="CL12" s="184"/>
      <c r="CM12" s="184"/>
      <c r="CN12" s="189"/>
      <c r="CO12" s="189"/>
      <c r="CP12" s="189"/>
      <c r="CQ12" s="189"/>
      <c r="CR12" s="189"/>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4"/>
      <c r="CL13" s="184"/>
      <c r="CM13" s="184"/>
      <c r="CN13" s="185"/>
      <c r="CO13" s="185"/>
      <c r="CP13" s="185"/>
      <c r="CQ13" s="185"/>
      <c r="CR13" s="185"/>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1"/>
      <c r="BA14" s="201"/>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4"/>
      <c r="CL14" s="184"/>
      <c r="CM14" s="184"/>
      <c r="CN14" s="185"/>
      <c r="CO14" s="185"/>
      <c r="CP14" s="185"/>
      <c r="CQ14" s="185"/>
      <c r="CR14" s="185"/>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50" ht="18" customHeight="1">
      <c r="A17" s="181"/>
      <c r="B17" s="181"/>
      <c r="C17" s="502" t="s">
        <v>229</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row>
    <row r="18" spans="1:50" ht="18" customHeight="1">
      <c r="A18" s="181"/>
      <c r="B18" s="181"/>
    </row>
    <row r="19" spans="1:50" ht="18" customHeight="1">
      <c r="A19" s="503" t="s">
        <v>202</v>
      </c>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row>
    <row r="20" spans="1:50" ht="18" customHeight="1">
      <c r="A20" s="181"/>
      <c r="B20" s="181"/>
    </row>
    <row r="21" spans="1:50" s="181" customFormat="1" ht="18" customHeight="1">
      <c r="C21" s="504" t="s">
        <v>203</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t="s">
        <v>204</v>
      </c>
      <c r="AI21" s="504"/>
      <c r="AJ21" s="504"/>
      <c r="AK21" s="504"/>
      <c r="AL21" s="504"/>
      <c r="AM21" s="504" t="s">
        <v>205</v>
      </c>
      <c r="AN21" s="504"/>
      <c r="AO21" s="504"/>
      <c r="AP21" s="504"/>
      <c r="AQ21" s="504"/>
      <c r="AR21" s="504" t="s">
        <v>206</v>
      </c>
      <c r="AS21" s="504"/>
      <c r="AT21" s="504"/>
      <c r="AU21" s="504"/>
      <c r="AV21" s="504"/>
    </row>
    <row r="22" spans="1:50" s="181" customFormat="1" ht="30" customHeight="1">
      <c r="C22" s="505" t="str">
        <f>請求書!$C22</f>
        <v xml:space="preserve">送 料   </v>
      </c>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27">
        <f>請求書!$AH22</f>
        <v>0</v>
      </c>
      <c r="AI22" s="527"/>
      <c r="AJ22" s="527"/>
      <c r="AK22" s="527"/>
      <c r="AL22" s="527"/>
      <c r="AM22" s="509">
        <f>請求書!$AM22</f>
        <v>1</v>
      </c>
      <c r="AN22" s="509"/>
      <c r="AO22" s="509"/>
      <c r="AP22" s="509"/>
      <c r="AQ22" s="509"/>
      <c r="AR22" s="510">
        <f>請求書!$AR22</f>
        <v>0</v>
      </c>
      <c r="AS22" s="510"/>
      <c r="AT22" s="510"/>
      <c r="AU22" s="510"/>
      <c r="AV22" s="510"/>
    </row>
    <row r="23" spans="1:50" s="181" customFormat="1" ht="30" customHeight="1">
      <c r="C23" s="505" t="str">
        <f>請求書!$C23</f>
        <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27" t="str">
        <f>請求書!$AH23</f>
        <v/>
      </c>
      <c r="AI23" s="527"/>
      <c r="AJ23" s="527"/>
      <c r="AK23" s="527"/>
      <c r="AL23" s="527"/>
      <c r="AM23" s="509" t="str">
        <f>請求書!$AM23</f>
        <v/>
      </c>
      <c r="AN23" s="509"/>
      <c r="AO23" s="509"/>
      <c r="AP23" s="509"/>
      <c r="AQ23" s="509"/>
      <c r="AR23" s="510" t="str">
        <f>請求書!$AR23</f>
        <v/>
      </c>
      <c r="AS23" s="510"/>
      <c r="AT23" s="510"/>
      <c r="AU23" s="510"/>
      <c r="AV23" s="510"/>
    </row>
    <row r="24" spans="1:50" s="181" customFormat="1" ht="30" customHeight="1">
      <c r="C24" s="505" t="str">
        <f>請求書!$C24</f>
        <v/>
      </c>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27" t="str">
        <f>請求書!$AH24</f>
        <v/>
      </c>
      <c r="AI24" s="527"/>
      <c r="AJ24" s="527"/>
      <c r="AK24" s="527"/>
      <c r="AL24" s="527"/>
      <c r="AM24" s="509" t="str">
        <f>請求書!$AM24</f>
        <v/>
      </c>
      <c r="AN24" s="509"/>
      <c r="AO24" s="509"/>
      <c r="AP24" s="509"/>
      <c r="AQ24" s="509"/>
      <c r="AR24" s="510" t="str">
        <f>請求書!$AR24</f>
        <v/>
      </c>
      <c r="AS24" s="510"/>
      <c r="AT24" s="510"/>
      <c r="AU24" s="510"/>
      <c r="AV24" s="510"/>
    </row>
    <row r="25" spans="1:50" s="181" customFormat="1" ht="30" customHeight="1">
      <c r="C25" s="505" t="str">
        <f>請求書!$C25</f>
        <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27" t="str">
        <f>請求書!$AH25</f>
        <v/>
      </c>
      <c r="AI25" s="527"/>
      <c r="AJ25" s="527"/>
      <c r="AK25" s="527"/>
      <c r="AL25" s="527"/>
      <c r="AM25" s="509" t="str">
        <f>請求書!$AM25</f>
        <v/>
      </c>
      <c r="AN25" s="509"/>
      <c r="AO25" s="509"/>
      <c r="AP25" s="509"/>
      <c r="AQ25" s="509"/>
      <c r="AR25" s="510" t="str">
        <f>請求書!$AR25</f>
        <v/>
      </c>
      <c r="AS25" s="510"/>
      <c r="AT25" s="510"/>
      <c r="AU25" s="510"/>
      <c r="AV25" s="510"/>
    </row>
    <row r="26" spans="1:50" s="181" customFormat="1" ht="30" customHeight="1">
      <c r="C26" s="505" t="str">
        <f>請求書!$C26</f>
        <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27" t="str">
        <f>請求書!$AH26</f>
        <v/>
      </c>
      <c r="AI26" s="527"/>
      <c r="AJ26" s="527"/>
      <c r="AK26" s="527"/>
      <c r="AL26" s="527"/>
      <c r="AM26" s="509" t="str">
        <f>請求書!$AM26</f>
        <v/>
      </c>
      <c r="AN26" s="509"/>
      <c r="AO26" s="509"/>
      <c r="AP26" s="509"/>
      <c r="AQ26" s="509"/>
      <c r="AR26" s="510" t="str">
        <f>請求書!$AR26</f>
        <v/>
      </c>
      <c r="AS26" s="510"/>
      <c r="AT26" s="510"/>
      <c r="AU26" s="510"/>
      <c r="AV26" s="510"/>
    </row>
    <row r="27" spans="1:50" s="181" customFormat="1" ht="30" customHeight="1">
      <c r="C27" s="505" t="str">
        <f>請求書!$C27</f>
        <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27" t="str">
        <f>請求書!$AH27</f>
        <v/>
      </c>
      <c r="AI27" s="527"/>
      <c r="AJ27" s="527"/>
      <c r="AK27" s="527"/>
      <c r="AL27" s="527"/>
      <c r="AM27" s="509" t="str">
        <f>請求書!$AM27</f>
        <v/>
      </c>
      <c r="AN27" s="509"/>
      <c r="AO27" s="509"/>
      <c r="AP27" s="509"/>
      <c r="AQ27" s="509"/>
      <c r="AR27" s="510" t="str">
        <f>請求書!$AR27</f>
        <v/>
      </c>
      <c r="AS27" s="510"/>
      <c r="AT27" s="510"/>
      <c r="AU27" s="510"/>
      <c r="AV27" s="510"/>
    </row>
    <row r="28" spans="1:50" s="181" customFormat="1" ht="30" customHeight="1">
      <c r="C28" s="505" t="str">
        <f>請求書!$C28</f>
        <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27" t="str">
        <f>請求書!$AH28</f>
        <v/>
      </c>
      <c r="AI28" s="527"/>
      <c r="AJ28" s="527"/>
      <c r="AK28" s="527"/>
      <c r="AL28" s="527"/>
      <c r="AM28" s="509" t="str">
        <f>請求書!$AM28</f>
        <v/>
      </c>
      <c r="AN28" s="509"/>
      <c r="AO28" s="509"/>
      <c r="AP28" s="509"/>
      <c r="AQ28" s="509"/>
      <c r="AR28" s="510" t="str">
        <f>請求書!$AR28</f>
        <v/>
      </c>
      <c r="AS28" s="510"/>
      <c r="AT28" s="510"/>
      <c r="AU28" s="510"/>
      <c r="AV28" s="510"/>
    </row>
    <row r="29" spans="1:50" s="181" customFormat="1" ht="30" customHeight="1">
      <c r="C29" s="505" t="str">
        <f>請求書!$C29</f>
        <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27" t="str">
        <f>請求書!$AH29</f>
        <v/>
      </c>
      <c r="AI29" s="527"/>
      <c r="AJ29" s="527"/>
      <c r="AK29" s="527"/>
      <c r="AL29" s="527"/>
      <c r="AM29" s="509" t="str">
        <f>請求書!$AM29</f>
        <v/>
      </c>
      <c r="AN29" s="509"/>
      <c r="AO29" s="509"/>
      <c r="AP29" s="509"/>
      <c r="AQ29" s="509"/>
      <c r="AR29" s="510" t="str">
        <f>請求書!$AR29</f>
        <v/>
      </c>
      <c r="AS29" s="510"/>
      <c r="AT29" s="510"/>
      <c r="AU29" s="510"/>
      <c r="AV29" s="510"/>
    </row>
    <row r="30" spans="1:50" s="181" customFormat="1" ht="30" customHeight="1">
      <c r="C30" s="505" t="str">
        <f>請求書!$C30</f>
        <v/>
      </c>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27" t="str">
        <f>請求書!$AH30</f>
        <v/>
      </c>
      <c r="AI30" s="527"/>
      <c r="AJ30" s="527"/>
      <c r="AK30" s="527"/>
      <c r="AL30" s="527"/>
      <c r="AM30" s="509" t="str">
        <f>請求書!$AM30</f>
        <v/>
      </c>
      <c r="AN30" s="509"/>
      <c r="AO30" s="509"/>
      <c r="AP30" s="509"/>
      <c r="AQ30" s="509"/>
      <c r="AR30" s="510" t="str">
        <f>請求書!$AR30</f>
        <v/>
      </c>
      <c r="AS30" s="510"/>
      <c r="AT30" s="510"/>
      <c r="AU30" s="510"/>
      <c r="AV30" s="510"/>
    </row>
    <row r="31" spans="1:50" s="181" customFormat="1" ht="30" customHeight="1">
      <c r="C31" s="505" t="str">
        <f>請求書!$C31</f>
        <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27" t="str">
        <f>請求書!$AH31</f>
        <v/>
      </c>
      <c r="AI31" s="527"/>
      <c r="AJ31" s="527"/>
      <c r="AK31" s="527"/>
      <c r="AL31" s="527"/>
      <c r="AM31" s="509" t="str">
        <f>請求書!$AM31</f>
        <v/>
      </c>
      <c r="AN31" s="509"/>
      <c r="AO31" s="509"/>
      <c r="AP31" s="509"/>
      <c r="AQ31" s="509"/>
      <c r="AR31" s="510" t="str">
        <f>請求書!$AR31</f>
        <v/>
      </c>
      <c r="AS31" s="510"/>
      <c r="AT31" s="510"/>
      <c r="AU31" s="510"/>
      <c r="AV31" s="510"/>
    </row>
    <row r="32" spans="1:50" s="181" customFormat="1" ht="30" customHeight="1">
      <c r="C32" s="505" t="str">
        <f>請求書!$C32</f>
        <v/>
      </c>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27" t="str">
        <f>請求書!$AH32</f>
        <v/>
      </c>
      <c r="AI32" s="527"/>
      <c r="AJ32" s="527"/>
      <c r="AK32" s="527"/>
      <c r="AL32" s="527"/>
      <c r="AM32" s="509" t="str">
        <f>請求書!$AM32</f>
        <v/>
      </c>
      <c r="AN32" s="509"/>
      <c r="AO32" s="509"/>
      <c r="AP32" s="509"/>
      <c r="AQ32" s="509"/>
      <c r="AR32" s="510" t="str">
        <f>請求書!$AR32</f>
        <v/>
      </c>
      <c r="AS32" s="510"/>
      <c r="AT32" s="510"/>
      <c r="AU32" s="510"/>
      <c r="AV32" s="510"/>
    </row>
    <row r="33" spans="8:97" s="181" customFormat="1" ht="18" customHeight="1">
      <c r="N33" s="204"/>
      <c r="AB33" s="205"/>
      <c r="AH33" s="509" t="s">
        <v>207</v>
      </c>
      <c r="AI33" s="509"/>
      <c r="AJ33" s="509"/>
      <c r="AK33" s="509"/>
      <c r="AL33" s="509"/>
      <c r="AM33" s="509"/>
      <c r="AN33" s="509"/>
      <c r="AO33" s="509"/>
      <c r="AP33" s="509"/>
      <c r="AQ33" s="509"/>
      <c r="AR33" s="510">
        <f>請求書!$AR33</f>
        <v>0</v>
      </c>
      <c r="AS33" s="510"/>
      <c r="AT33" s="510"/>
      <c r="AU33" s="510"/>
      <c r="AV33" s="510"/>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8"/>
      <c r="CL33" s="208"/>
      <c r="CM33" s="208"/>
      <c r="CN33" s="209"/>
      <c r="CO33" s="209"/>
      <c r="CP33" s="209"/>
      <c r="CQ33" s="209"/>
      <c r="CR33" s="209"/>
      <c r="CS33" s="209"/>
    </row>
    <row r="34" spans="8:97" s="181" customFormat="1" ht="18" customHeight="1">
      <c r="N34" s="210"/>
      <c r="AH34" s="509" t="s">
        <v>208</v>
      </c>
      <c r="AI34" s="509"/>
      <c r="AJ34" s="509"/>
      <c r="AK34" s="509"/>
      <c r="AL34" s="509"/>
      <c r="AM34" s="509"/>
      <c r="AN34" s="509"/>
      <c r="AO34" s="509"/>
      <c r="AP34" s="509"/>
      <c r="AQ34" s="509"/>
      <c r="AR34" s="510">
        <f>請求書!$AR34</f>
        <v>0</v>
      </c>
      <c r="AS34" s="510"/>
      <c r="AT34" s="510"/>
      <c r="AU34" s="510"/>
      <c r="AV34" s="510"/>
      <c r="AZ34" s="207"/>
      <c r="BA34" s="512"/>
      <c r="BB34" s="512"/>
      <c r="BC34" s="512"/>
      <c r="BD34" s="512"/>
      <c r="BE34" s="512"/>
      <c r="BF34" s="512"/>
      <c r="BG34" s="512"/>
      <c r="BH34" s="512"/>
      <c r="BI34" s="512"/>
      <c r="BJ34" s="512"/>
      <c r="BK34" s="512"/>
      <c r="BL34" s="512"/>
      <c r="BM34" s="512"/>
      <c r="BN34" s="512"/>
      <c r="BO34" s="512"/>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8"/>
      <c r="CL34" s="208"/>
      <c r="CM34" s="208"/>
      <c r="CN34" s="209"/>
      <c r="CO34" s="209"/>
      <c r="CP34" s="209"/>
      <c r="CQ34" s="209"/>
      <c r="CR34" s="209"/>
      <c r="CS34" s="209"/>
    </row>
    <row r="35" spans="8:97" s="181" customFormat="1" ht="18" customHeight="1">
      <c r="N35" s="210"/>
      <c r="AH35" s="509" t="s">
        <v>210</v>
      </c>
      <c r="AI35" s="509"/>
      <c r="AJ35" s="509"/>
      <c r="AK35" s="509"/>
      <c r="AL35" s="509"/>
      <c r="AM35" s="509"/>
      <c r="AN35" s="509"/>
      <c r="AO35" s="509"/>
      <c r="AP35" s="509"/>
      <c r="AQ35" s="509"/>
      <c r="AR35" s="510">
        <f>請求書!$AR35</f>
        <v>0</v>
      </c>
      <c r="AS35" s="510"/>
      <c r="AT35" s="510"/>
      <c r="AU35" s="510"/>
      <c r="AV35" s="510"/>
      <c r="AZ35" s="207"/>
      <c r="BA35" s="512"/>
      <c r="BB35" s="512"/>
      <c r="BC35" s="512"/>
      <c r="BD35" s="512"/>
      <c r="BE35" s="512"/>
      <c r="BF35" s="512"/>
      <c r="BG35" s="512"/>
      <c r="BH35" s="512"/>
      <c r="BI35" s="512"/>
      <c r="BJ35" s="512"/>
      <c r="BK35" s="512"/>
      <c r="BL35" s="512"/>
      <c r="BM35" s="512"/>
      <c r="BN35" s="512"/>
      <c r="BO35" s="512"/>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8"/>
      <c r="CL35" s="208"/>
      <c r="CM35" s="208"/>
      <c r="CN35" s="209"/>
      <c r="CO35" s="209"/>
      <c r="CP35" s="209"/>
      <c r="CQ35" s="209"/>
      <c r="CR35" s="209"/>
      <c r="CS35" s="209"/>
    </row>
    <row r="36" spans="8:97" ht="18" customHeight="1">
      <c r="H36" s="181"/>
      <c r="I36" s="181"/>
      <c r="J36" s="181"/>
      <c r="K36" s="181"/>
      <c r="L36" s="181"/>
      <c r="M36" s="181"/>
      <c r="N36" s="210"/>
      <c r="O36" s="181"/>
      <c r="P36" s="181"/>
      <c r="Q36" s="181"/>
      <c r="R36" s="181"/>
      <c r="S36" s="181"/>
      <c r="AH36" s="186"/>
      <c r="AI36" s="186"/>
      <c r="AJ36" s="186"/>
      <c r="AK36" s="186"/>
      <c r="AL36" s="186"/>
      <c r="AM36" s="186"/>
      <c r="AN36" s="186"/>
      <c r="AO36" s="186"/>
      <c r="AP36" s="186"/>
      <c r="AQ36" s="186"/>
      <c r="AR36" s="211"/>
      <c r="AS36" s="211"/>
      <c r="AT36" s="211"/>
      <c r="AU36" s="211"/>
      <c r="AV36" s="211"/>
      <c r="AZ36" s="513"/>
      <c r="BA36" s="513"/>
      <c r="BB36" s="513"/>
      <c r="BC36" s="513"/>
      <c r="BD36" s="513"/>
      <c r="BE36" s="513"/>
      <c r="BF36" s="513"/>
      <c r="BG36" s="513"/>
      <c r="BH36" s="513"/>
      <c r="BI36" s="513"/>
      <c r="BJ36" s="513"/>
      <c r="BK36" s="513"/>
      <c r="BL36" s="513"/>
      <c r="BM36" s="513"/>
      <c r="BN36" s="513"/>
      <c r="BO36" s="513"/>
      <c r="BP36" s="513"/>
      <c r="BQ36" s="513"/>
      <c r="BR36" s="183"/>
      <c r="BS36" s="183"/>
      <c r="BT36" s="183"/>
      <c r="BU36" s="183"/>
      <c r="BV36" s="183"/>
      <c r="BW36" s="183"/>
      <c r="BX36" s="183"/>
      <c r="BY36" s="183"/>
      <c r="BZ36" s="183"/>
      <c r="CA36" s="183"/>
      <c r="CB36" s="183"/>
      <c r="CC36" s="183"/>
      <c r="CD36" s="183"/>
      <c r="CE36" s="183"/>
      <c r="CF36" s="183"/>
      <c r="CG36" s="183"/>
      <c r="CH36" s="183"/>
      <c r="CI36" s="183"/>
      <c r="CJ36" s="183"/>
      <c r="CK36" s="184"/>
      <c r="CL36" s="184"/>
      <c r="CM36" s="184"/>
      <c r="CN36" s="185"/>
      <c r="CO36" s="185"/>
      <c r="CP36" s="185"/>
      <c r="CQ36" s="185"/>
      <c r="CR36" s="185"/>
      <c r="CS36" s="185"/>
    </row>
    <row r="37" spans="8:97" ht="30" customHeight="1" thickBot="1">
      <c r="H37" s="503" t="s">
        <v>227</v>
      </c>
      <c r="I37" s="503"/>
      <c r="J37" s="503"/>
      <c r="K37" s="503"/>
      <c r="L37" s="503"/>
      <c r="M37" s="503"/>
      <c r="N37" s="503"/>
      <c r="O37" s="514">
        <f>請求書!O37</f>
        <v>0</v>
      </c>
      <c r="P37" s="514"/>
      <c r="Q37" s="514"/>
      <c r="R37" s="514"/>
      <c r="S37" s="514"/>
      <c r="T37" s="514"/>
      <c r="U37" s="514"/>
      <c r="V37" s="514"/>
      <c r="W37" s="514"/>
      <c r="X37" s="514"/>
      <c r="Y37" s="514"/>
      <c r="Z37" s="514"/>
      <c r="AA37" s="514"/>
      <c r="AB37" s="514"/>
      <c r="AC37" s="514"/>
      <c r="AD37" s="514"/>
      <c r="AE37" s="514"/>
      <c r="AF37" s="514"/>
      <c r="AG37" s="514"/>
      <c r="AH37" s="514"/>
      <c r="AI37" s="514"/>
      <c r="AJ37" s="514"/>
      <c r="AK37" s="213" t="s">
        <v>212</v>
      </c>
      <c r="AL37" s="214"/>
      <c r="AM37" s="181"/>
      <c r="AN37" s="181"/>
      <c r="AO37" s="181"/>
      <c r="AP37" s="181"/>
      <c r="AZ37" s="513"/>
      <c r="BA37" s="513"/>
      <c r="BB37" s="513"/>
      <c r="BC37" s="513"/>
      <c r="BD37" s="513"/>
      <c r="BE37" s="513"/>
      <c r="BF37" s="513"/>
      <c r="BG37" s="513"/>
      <c r="BH37" s="513"/>
      <c r="BI37" s="513"/>
      <c r="BJ37" s="513"/>
      <c r="BK37" s="513"/>
      <c r="BL37" s="513"/>
      <c r="BM37" s="513"/>
      <c r="BN37" s="513"/>
      <c r="BO37" s="513"/>
      <c r="BP37" s="513"/>
      <c r="BQ37" s="513"/>
      <c r="BR37" s="188"/>
      <c r="BS37" s="188"/>
      <c r="BT37" s="188"/>
      <c r="BU37" s="188"/>
      <c r="BV37" s="188"/>
      <c r="BW37" s="188"/>
      <c r="BX37" s="188"/>
      <c r="BY37" s="188"/>
      <c r="BZ37" s="188"/>
      <c r="CA37" s="188"/>
      <c r="CB37" s="188"/>
      <c r="CC37" s="188"/>
      <c r="CD37" s="188"/>
      <c r="CE37" s="188"/>
      <c r="CF37" s="188"/>
      <c r="CG37" s="188"/>
      <c r="CH37" s="188"/>
      <c r="CI37" s="188"/>
      <c r="CJ37" s="188"/>
      <c r="CK37" s="184"/>
      <c r="CL37" s="184"/>
      <c r="CM37" s="184"/>
      <c r="CN37" s="189"/>
      <c r="CO37" s="189"/>
      <c r="CP37" s="189"/>
      <c r="CQ37" s="189"/>
      <c r="CR37" s="189"/>
      <c r="CS37" s="189"/>
    </row>
    <row r="38" spans="8:97" ht="18" customHeight="1">
      <c r="H38" s="181"/>
      <c r="I38" s="181"/>
      <c r="J38" s="181"/>
      <c r="K38" s="181"/>
      <c r="L38" s="181"/>
      <c r="M38" s="181"/>
      <c r="N38" s="181"/>
      <c r="O38" s="515"/>
      <c r="P38" s="515"/>
      <c r="Q38" s="515"/>
      <c r="R38" s="515"/>
      <c r="S38" s="515"/>
      <c r="T38" s="515"/>
      <c r="U38" s="515"/>
      <c r="V38" s="515"/>
      <c r="W38" s="515"/>
      <c r="X38" s="515"/>
      <c r="Y38" s="515"/>
      <c r="Z38" s="515"/>
      <c r="AA38" s="515"/>
      <c r="AB38" s="515"/>
      <c r="AC38" s="515"/>
      <c r="AD38" s="515"/>
      <c r="AE38" s="515"/>
      <c r="AF38" s="516"/>
      <c r="AG38" s="516"/>
      <c r="AH38" s="516"/>
      <c r="AI38" s="516"/>
      <c r="AJ38" s="215"/>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4"/>
      <c r="CL38" s="184"/>
      <c r="CM38" s="184"/>
      <c r="CN38" s="189"/>
      <c r="CO38" s="189"/>
      <c r="CP38" s="189"/>
      <c r="CQ38" s="189"/>
      <c r="CR38" s="189"/>
      <c r="CS38" s="189"/>
    </row>
    <row r="39" spans="8:97" ht="18" customHeight="1">
      <c r="U39" s="181"/>
      <c r="V39" s="181"/>
      <c r="W39" s="181"/>
      <c r="X39" s="181"/>
      <c r="Y39" s="181"/>
      <c r="Z39" s="181"/>
      <c r="AA39" s="181"/>
      <c r="AB39" s="181"/>
      <c r="AC39" s="181"/>
      <c r="AD39" s="205"/>
      <c r="AJ39" s="205"/>
      <c r="AK39" s="181"/>
      <c r="AL39" s="205"/>
      <c r="AM39" s="221"/>
      <c r="BF39" s="226"/>
      <c r="BK39" s="230"/>
    </row>
    <row r="40" spans="8:97" ht="18" customHeight="1">
      <c r="N40" s="181"/>
      <c r="O40" s="181"/>
      <c r="P40" s="181"/>
      <c r="Q40" s="181"/>
      <c r="R40" s="181"/>
      <c r="S40" s="181"/>
      <c r="T40" s="181"/>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31"/>
      <c r="CL40" s="231"/>
      <c r="CM40" s="231"/>
      <c r="CN40" s="231"/>
      <c r="CO40" s="231"/>
      <c r="CP40" s="231"/>
      <c r="CQ40" s="231"/>
      <c r="CR40" s="231"/>
      <c r="CS40" s="231"/>
    </row>
    <row r="41" spans="8:97" ht="18" customHeight="1">
      <c r="N41" s="210"/>
      <c r="O41" s="181"/>
      <c r="P41" s="181"/>
      <c r="Q41" s="181"/>
      <c r="R41" s="181"/>
      <c r="S41" s="181"/>
      <c r="T41" s="181"/>
      <c r="U41" s="181"/>
      <c r="V41" s="181"/>
      <c r="W41" s="181"/>
      <c r="X41" s="181"/>
      <c r="Y41" s="181"/>
      <c r="Z41" s="181"/>
      <c r="AA41" s="181"/>
      <c r="AB41" s="205"/>
      <c r="AH41" s="205"/>
      <c r="AI41" s="181"/>
      <c r="AJ41" s="205"/>
      <c r="AK41" s="515"/>
      <c r="AL41" s="496"/>
      <c r="AM41" s="496"/>
      <c r="AN41" s="496"/>
      <c r="AO41" s="496"/>
      <c r="AP41" s="496"/>
      <c r="AQ41" s="496"/>
      <c r="AR41" s="496"/>
      <c r="AS41" s="496"/>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4"/>
      <c r="CL41" s="184"/>
      <c r="CM41" s="184"/>
      <c r="CN41" s="185"/>
      <c r="CO41" s="185"/>
      <c r="CP41" s="185"/>
      <c r="CQ41" s="185"/>
      <c r="CR41" s="185"/>
      <c r="CS41" s="185"/>
    </row>
    <row r="42" spans="8:97" ht="18" customHeight="1">
      <c r="S42" s="181"/>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4"/>
      <c r="CL42" s="184"/>
      <c r="CM42" s="184"/>
      <c r="CN42" s="185"/>
      <c r="CO42" s="185"/>
      <c r="CP42" s="185"/>
      <c r="CQ42" s="185"/>
      <c r="CR42" s="185"/>
      <c r="CS42" s="185"/>
    </row>
    <row r="43" spans="8:97" ht="18" customHeight="1">
      <c r="BF43" s="226"/>
      <c r="BK43" s="226"/>
    </row>
    <row r="44" spans="8:97" ht="18" customHeight="1">
      <c r="BF44" s="226"/>
    </row>
    <row r="45" spans="8:97" ht="18" customHeight="1">
      <c r="BF45" s="226"/>
    </row>
    <row r="46" spans="8:97" ht="18" customHeight="1">
      <c r="BF46" s="226"/>
    </row>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row r="110" s="60" customFormat="1" ht="18" customHeight="1"/>
  </sheetData>
  <sheetProtection algorithmName="SHA-512" hashValue="CXr5BApHbLS/nEDzsLUbnBdp8yztkpbQz76TuZUfLwd6zdJr3et0j+amSM6W0riuHifl2Z1ZQfAR1EZDZZN5QA==" saltValue="fcXMVOBbsXi4HjBPc0yjSA==" spinCount="100000" sheet="1" objects="1" scenarios="1"/>
  <mergeCells count="75">
    <mergeCell ref="AK41:AS41"/>
    <mergeCell ref="AZ36:BQ36"/>
    <mergeCell ref="H37:N37"/>
    <mergeCell ref="O37:AJ37"/>
    <mergeCell ref="AZ37:BQ37"/>
    <mergeCell ref="O38:AE38"/>
    <mergeCell ref="AF38:AI38"/>
    <mergeCell ref="AH35:AQ35"/>
    <mergeCell ref="AR35:AV35"/>
    <mergeCell ref="BA35:BO35"/>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C29:AG29"/>
    <mergeCell ref="AH29:AL29"/>
    <mergeCell ref="AM29:AQ29"/>
    <mergeCell ref="AR29:AV29"/>
    <mergeCell ref="C30:AG30"/>
    <mergeCell ref="AH30:AL30"/>
    <mergeCell ref="AM30:AQ30"/>
    <mergeCell ref="AR30:AV30"/>
    <mergeCell ref="C27:AG27"/>
    <mergeCell ref="AH27:AL27"/>
    <mergeCell ref="AM27:AQ27"/>
    <mergeCell ref="AR27:AV27"/>
    <mergeCell ref="C28:AG28"/>
    <mergeCell ref="AH28:AL28"/>
    <mergeCell ref="AM28:AQ28"/>
    <mergeCell ref="AR28:AV28"/>
    <mergeCell ref="C25:AG25"/>
    <mergeCell ref="AH25:AL25"/>
    <mergeCell ref="AM25:AQ25"/>
    <mergeCell ref="AR25:AV25"/>
    <mergeCell ref="C26:AG26"/>
    <mergeCell ref="AH26:AL26"/>
    <mergeCell ref="AM26:AQ26"/>
    <mergeCell ref="AR26:AV26"/>
    <mergeCell ref="C23:AG23"/>
    <mergeCell ref="AH23:AL23"/>
    <mergeCell ref="AM23:AQ23"/>
    <mergeCell ref="AR23:AV23"/>
    <mergeCell ref="C24:AG24"/>
    <mergeCell ref="AH24:AL24"/>
    <mergeCell ref="AM24:AQ24"/>
    <mergeCell ref="AR24:AV24"/>
    <mergeCell ref="C21:AG21"/>
    <mergeCell ref="AH21:AL21"/>
    <mergeCell ref="AM21:AQ21"/>
    <mergeCell ref="AR21:AV21"/>
    <mergeCell ref="C22:AG22"/>
    <mergeCell ref="AH22:AL22"/>
    <mergeCell ref="AM22:AQ22"/>
    <mergeCell ref="AR22:AV22"/>
    <mergeCell ref="AZ5:CA6"/>
    <mergeCell ref="A19:AX19"/>
    <mergeCell ref="AL1:AO1"/>
    <mergeCell ref="AP1:AX1"/>
    <mergeCell ref="AL2:AX2"/>
    <mergeCell ref="AR3:AT3"/>
    <mergeCell ref="A4:AX6"/>
    <mergeCell ref="C8:U10"/>
    <mergeCell ref="V9:X10"/>
    <mergeCell ref="AA12:AV12"/>
    <mergeCell ref="AA13:AV13"/>
    <mergeCell ref="C17:AL17"/>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8E5E1896-AFCB-4A17-9367-251EA0D27CC6}">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9576-ACB6-4AF0-AA02-8A45C5507EAC}">
  <sheetPr>
    <pageSetUpPr fitToPage="1"/>
  </sheetPr>
  <dimension ref="A1:CS102"/>
  <sheetViews>
    <sheetView showGridLines="0" view="pageBreakPreview" topLeftCell="A10"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27"/>
      <c r="AJ1" s="227"/>
      <c r="AK1" s="227"/>
      <c r="AL1" s="530" t="s">
        <v>221</v>
      </c>
      <c r="AM1" s="530"/>
      <c r="AN1" s="530"/>
      <c r="AO1" s="530"/>
      <c r="AP1" s="531">
        <f>請求書!AP1</f>
        <v>0</v>
      </c>
      <c r="AQ1" s="532"/>
      <c r="AR1" s="532"/>
      <c r="AS1" s="532"/>
      <c r="AT1" s="532"/>
      <c r="AU1" s="532"/>
      <c r="AV1" s="532"/>
      <c r="AW1" s="532"/>
      <c r="AX1" s="532"/>
    </row>
    <row r="2" spans="1:97" ht="18" customHeight="1">
      <c r="AK2" s="228">
        <f ca="1">TODAY()</f>
        <v>45917</v>
      </c>
      <c r="AL2" s="533">
        <f ca="1">請求書!$AI$2</f>
        <v>45917</v>
      </c>
      <c r="AM2" s="533"/>
      <c r="AN2" s="533"/>
      <c r="AO2" s="533"/>
      <c r="AP2" s="533"/>
      <c r="AQ2" s="533"/>
      <c r="AR2" s="533"/>
      <c r="AS2" s="533"/>
      <c r="AT2" s="533"/>
      <c r="AU2" s="533"/>
      <c r="AV2" s="533"/>
      <c r="AW2" s="533"/>
      <c r="AX2" s="53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183"/>
      <c r="CD3" s="183"/>
      <c r="CE3" s="183"/>
      <c r="CF3" s="183"/>
      <c r="CG3" s="183"/>
      <c r="CH3" s="183"/>
      <c r="CI3" s="183"/>
      <c r="CJ3" s="183"/>
      <c r="CK3" s="184"/>
      <c r="CL3" s="184"/>
      <c r="CM3" s="184"/>
      <c r="CN3" s="185"/>
      <c r="CO3" s="185"/>
      <c r="CP3" s="185"/>
      <c r="CQ3" s="185"/>
      <c r="CR3" s="185"/>
      <c r="CS3" s="185"/>
    </row>
    <row r="4" spans="1:97" ht="6" customHeight="1">
      <c r="A4" s="529" t="s">
        <v>230</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row>
    <row r="8" spans="1:97" ht="18" customHeight="1">
      <c r="C8" s="488" t="str">
        <f>計算書!K48</f>
        <v>0　</v>
      </c>
      <c r="D8" s="488"/>
      <c r="E8" s="488"/>
      <c r="F8" s="488"/>
      <c r="G8" s="488"/>
      <c r="H8" s="488"/>
      <c r="I8" s="488"/>
      <c r="J8" s="488"/>
      <c r="K8" s="488"/>
      <c r="L8" s="488"/>
      <c r="M8" s="488"/>
      <c r="N8" s="488"/>
      <c r="O8" s="488"/>
      <c r="P8" s="488"/>
      <c r="Q8" s="488"/>
      <c r="R8" s="488"/>
      <c r="S8" s="488"/>
      <c r="T8" s="488"/>
      <c r="U8" s="488"/>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
        <v>231</v>
      </c>
      <c r="W9" s="490"/>
      <c r="X9" s="490"/>
      <c r="Y9" s="191"/>
      <c r="Z9" s="191"/>
      <c r="AA9" s="181"/>
      <c r="AB9" s="181"/>
      <c r="AC9" s="181"/>
      <c r="AD9" s="181"/>
      <c r="AE9" s="181"/>
      <c r="AF9" s="181"/>
      <c r="AG9" s="181"/>
      <c r="AH9" s="181"/>
      <c r="AI9" s="181"/>
      <c r="AJ9" s="181"/>
      <c r="AK9" s="181"/>
      <c r="AL9" s="181"/>
      <c r="AM9" s="181"/>
      <c r="AN9" s="181"/>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232"/>
      <c r="Z10" s="191"/>
      <c r="AA10" s="181"/>
      <c r="AB10" s="181"/>
      <c r="AC10" s="181"/>
      <c r="AD10" s="181"/>
      <c r="AE10" s="181"/>
      <c r="AF10" s="181"/>
      <c r="AG10" s="181"/>
      <c r="AH10" s="181"/>
      <c r="AI10" s="181"/>
      <c r="AJ10" s="181"/>
      <c r="AK10" s="181"/>
      <c r="AL10" s="181"/>
      <c r="AM10" s="181"/>
      <c r="AN10" s="181"/>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88"/>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88"/>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3"/>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1"/>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97" ht="18" customHeight="1">
      <c r="A17" s="181"/>
      <c r="B17" s="181"/>
    </row>
    <row r="18" spans="1:97" ht="57.6" customHeight="1">
      <c r="A18" s="181"/>
      <c r="B18" s="181"/>
      <c r="C18" s="541" t="s">
        <v>232</v>
      </c>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BO18" s="233"/>
    </row>
    <row r="19" spans="1:97" ht="18" customHeight="1">
      <c r="A19" s="181"/>
      <c r="B19" s="181"/>
      <c r="AQ19" s="234" t="s">
        <v>233</v>
      </c>
    </row>
    <row r="20" spans="1:97" ht="18" customHeight="1">
      <c r="A20" s="503" t="s">
        <v>202</v>
      </c>
      <c r="B20" s="503"/>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row>
    <row r="21" spans="1:97" ht="18" customHeight="1">
      <c r="A21" s="181"/>
      <c r="B21" s="181"/>
    </row>
    <row r="22" spans="1:97" ht="18.600000000000001" customHeight="1">
      <c r="F22" s="542" t="s">
        <v>234</v>
      </c>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3" t="s">
        <v>235</v>
      </c>
      <c r="AL22" s="543"/>
      <c r="AM22" s="543"/>
      <c r="AN22" s="543"/>
      <c r="AO22" s="543"/>
      <c r="BF22" s="226"/>
      <c r="BK22" s="230"/>
    </row>
    <row r="23" spans="1:97" ht="30" customHeight="1">
      <c r="F23" s="534" t="s">
        <v>176</v>
      </c>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K23" s="537">
        <v>1</v>
      </c>
      <c r="AL23" s="538"/>
      <c r="AM23" s="538"/>
      <c r="AN23" s="538"/>
      <c r="AO23" s="539"/>
      <c r="BA23" s="224"/>
      <c r="BB23" s="224"/>
      <c r="BC23" s="224"/>
      <c r="BD23" s="202"/>
      <c r="BE23" s="202"/>
      <c r="BF23" s="226"/>
      <c r="BK23" s="230"/>
    </row>
    <row r="24" spans="1:97" ht="30" customHeight="1">
      <c r="F24" s="534" t="s">
        <v>236</v>
      </c>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6"/>
      <c r="AK24" s="537"/>
      <c r="AL24" s="538"/>
      <c r="AM24" s="538"/>
      <c r="AN24" s="538"/>
      <c r="AO24" s="539"/>
      <c r="BB24" s="202"/>
      <c r="BC24" s="202"/>
      <c r="BD24" s="202"/>
      <c r="BE24" s="202"/>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31"/>
      <c r="CL24" s="231"/>
      <c r="CM24" s="231"/>
      <c r="CN24" s="231"/>
      <c r="CO24" s="231"/>
      <c r="CP24" s="231"/>
      <c r="CQ24" s="231"/>
      <c r="CR24" s="231"/>
      <c r="CS24" s="231"/>
    </row>
    <row r="25" spans="1:97" ht="30" customHeight="1">
      <c r="F25" s="545"/>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7"/>
      <c r="AK25" s="537"/>
      <c r="AL25" s="538"/>
      <c r="AM25" s="538"/>
      <c r="AN25" s="538"/>
      <c r="AO25" s="539"/>
      <c r="BF25" s="226"/>
      <c r="BK25" s="230"/>
    </row>
    <row r="26" spans="1:97" ht="30" customHeight="1">
      <c r="F26" s="545"/>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7"/>
      <c r="AK26" s="537"/>
      <c r="AL26" s="538"/>
      <c r="AM26" s="538"/>
      <c r="AN26" s="538"/>
      <c r="AO26" s="539"/>
      <c r="BF26" s="226"/>
      <c r="BK26" s="230"/>
    </row>
    <row r="27" spans="1:97" ht="30" customHeight="1">
      <c r="F27" s="545"/>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7"/>
      <c r="AK27" s="537"/>
      <c r="AL27" s="538"/>
      <c r="AM27" s="538"/>
      <c r="AN27" s="538"/>
      <c r="AO27" s="539"/>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31"/>
      <c r="CL27" s="231"/>
      <c r="CM27" s="231"/>
      <c r="CN27" s="231"/>
      <c r="CO27" s="231"/>
      <c r="CP27" s="231"/>
      <c r="CQ27" s="231"/>
      <c r="CR27" s="231"/>
      <c r="CS27" s="231"/>
    </row>
    <row r="28" spans="1:97" ht="18" customHeight="1">
      <c r="A28" s="181"/>
      <c r="B28" s="181"/>
    </row>
    <row r="29" spans="1:97" ht="63.6" customHeight="1">
      <c r="A29" s="181"/>
      <c r="B29" s="181"/>
      <c r="C29" s="235"/>
      <c r="D29" s="518" t="s">
        <v>237</v>
      </c>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235"/>
    </row>
    <row r="30" spans="1:97" ht="18" customHeight="1">
      <c r="A30" s="181"/>
      <c r="B30" s="181"/>
      <c r="C30" s="236"/>
      <c r="D30" s="236"/>
      <c r="E30" s="236"/>
      <c r="F30" s="235"/>
      <c r="G30" s="235"/>
      <c r="H30" s="235"/>
      <c r="I30" s="235"/>
      <c r="J30" s="235"/>
      <c r="K30" s="235"/>
      <c r="L30" s="235"/>
      <c r="AP30" s="236"/>
      <c r="AQ30" s="236"/>
      <c r="AR30" s="236"/>
      <c r="AS30" s="236"/>
      <c r="AT30" s="236"/>
      <c r="AU30" s="236"/>
      <c r="AV30" s="236"/>
    </row>
    <row r="31" spans="1:97" ht="63.6" customHeight="1">
      <c r="A31" s="181"/>
      <c r="B31" s="181"/>
      <c r="C31" s="236"/>
      <c r="D31" s="544" t="s">
        <v>238</v>
      </c>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235"/>
    </row>
    <row r="32" spans="1:97" ht="18" customHeight="1">
      <c r="A32" s="181"/>
      <c r="B32" s="181"/>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row>
    <row r="33" spans="1:58" ht="18" customHeight="1">
      <c r="A33" s="181"/>
      <c r="B33" s="181"/>
      <c r="C33" s="236"/>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4" t="s">
        <v>239</v>
      </c>
      <c r="AR33" s="235"/>
      <c r="AS33" s="235"/>
      <c r="AT33" s="235"/>
      <c r="AU33" s="235"/>
      <c r="AV33" s="235"/>
    </row>
    <row r="34" spans="1:58" ht="18" customHeight="1">
      <c r="A34" s="181"/>
      <c r="B34" s="181"/>
      <c r="AQ34" s="234"/>
      <c r="AR34" s="235"/>
      <c r="AS34" s="235"/>
      <c r="AT34" s="235"/>
    </row>
    <row r="35" spans="1:58" ht="18" customHeight="1">
      <c r="A35" s="181"/>
      <c r="B35" s="181"/>
      <c r="AQ35" s="234"/>
    </row>
    <row r="36" spans="1:58" ht="18" customHeight="1">
      <c r="BF36" s="226"/>
    </row>
    <row r="37" spans="1:58" ht="18" customHeight="1">
      <c r="BF37" s="226"/>
    </row>
    <row r="38" spans="1:58" ht="18" customHeight="1">
      <c r="BF38" s="226"/>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sheetData>
  <sheetProtection algorithmName="SHA-512" hashValue="KomhzwaONOak746QLYfAaDw+1448mbmjoGliSc+bCvNZGEtU0UE6i1QaHSI/Ay9N3ndrB1pqkr0H1c6mR4mGrA==" saltValue="lG11atZzRJQZCUfs9FYsiQ==" spinCount="100000" sheet="1" objects="1" scenarios="1"/>
  <mergeCells count="27">
    <mergeCell ref="D29:AU29"/>
    <mergeCell ref="D31:AU31"/>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L1:AO1"/>
    <mergeCell ref="AP1:AX1"/>
    <mergeCell ref="AL2:AX2"/>
    <mergeCell ref="AZ2:CB3"/>
    <mergeCell ref="AR3:AT3"/>
  </mergeCells>
  <phoneticPr fontId="10"/>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4A7A7E23-8EF3-46E4-A9B5-0A4C779B4FEA}">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50A9-991C-4237-8911-92F51FF7E174}">
  <sheetPr>
    <pageSetUpPr fitToPage="1"/>
  </sheetPr>
  <dimension ref="A1:CS107"/>
  <sheetViews>
    <sheetView showGridLines="0" view="pageBreakPreview" zoomScale="90" zoomScaleNormal="90" zoomScaleSheetLayoutView="90" workbookViewId="0">
      <selection activeCell="N4" sqref="N4"/>
    </sheetView>
  </sheetViews>
  <sheetFormatPr defaultColWidth="1.88671875" defaultRowHeight="13.2"/>
  <cols>
    <col min="1" max="1" width="2.109375" style="60" customWidth="1"/>
    <col min="2" max="40" width="2" style="60" customWidth="1"/>
    <col min="41" max="51" width="1.88671875" style="60" customWidth="1"/>
    <col min="52" max="52" width="100.7773437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227"/>
      <c r="AJ1" s="227"/>
      <c r="AK1" s="227"/>
      <c r="AL1" s="530" t="s">
        <v>221</v>
      </c>
      <c r="AM1" s="530"/>
      <c r="AN1" s="530"/>
      <c r="AO1" s="530"/>
      <c r="AP1" s="531">
        <f>請求書!AP1</f>
        <v>0</v>
      </c>
      <c r="AQ1" s="532"/>
      <c r="AR1" s="532"/>
      <c r="AS1" s="532"/>
      <c r="AT1" s="532"/>
      <c r="AU1" s="532"/>
      <c r="AV1" s="532"/>
      <c r="AW1" s="532"/>
      <c r="AX1" s="532"/>
    </row>
    <row r="2" spans="1:97" ht="18" customHeight="1">
      <c r="AK2" s="228">
        <f ca="1">TODAY()</f>
        <v>45917</v>
      </c>
      <c r="AL2" s="533">
        <f ca="1">TODAY()</f>
        <v>45917</v>
      </c>
      <c r="AM2" s="533"/>
      <c r="AN2" s="533"/>
      <c r="AO2" s="533"/>
      <c r="AP2" s="533"/>
      <c r="AQ2" s="533"/>
      <c r="AR2" s="533"/>
      <c r="AS2" s="533"/>
      <c r="AT2" s="533"/>
      <c r="AU2" s="533"/>
      <c r="AV2" s="533"/>
      <c r="AW2" s="533"/>
      <c r="AX2" s="53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183"/>
      <c r="CD2" s="183"/>
      <c r="CE2" s="183"/>
      <c r="CF2" s="183"/>
      <c r="CG2" s="183"/>
      <c r="CH2" s="183"/>
      <c r="CI2" s="183"/>
      <c r="CJ2" s="183"/>
      <c r="CK2" s="184"/>
      <c r="CL2" s="184"/>
      <c r="CM2" s="184"/>
      <c r="CN2" s="185"/>
      <c r="CO2" s="185"/>
      <c r="CP2" s="185"/>
      <c r="CQ2" s="185"/>
      <c r="CR2" s="185"/>
      <c r="CS2" s="185"/>
    </row>
    <row r="3" spans="1:97" ht="18" customHeight="1">
      <c r="AR3" s="496"/>
      <c r="AS3" s="496"/>
      <c r="AT3" s="496"/>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183"/>
      <c r="CD3" s="183"/>
      <c r="CE3" s="183"/>
      <c r="CF3" s="183"/>
      <c r="CG3" s="183"/>
      <c r="CH3" s="183"/>
      <c r="CI3" s="183"/>
      <c r="CJ3" s="183"/>
      <c r="CK3" s="184"/>
      <c r="CL3" s="184"/>
      <c r="CM3" s="184"/>
      <c r="CN3" s="185"/>
      <c r="CO3" s="185"/>
      <c r="CP3" s="185"/>
      <c r="CQ3" s="185"/>
      <c r="CR3" s="185"/>
      <c r="CS3" s="185"/>
    </row>
    <row r="4" spans="1:97" ht="6" customHeight="1">
      <c r="A4" s="529" t="s">
        <v>240</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4"/>
      <c r="CL4" s="184"/>
      <c r="CM4" s="184"/>
      <c r="CN4" s="189"/>
      <c r="CO4" s="189"/>
      <c r="CP4" s="189"/>
      <c r="CQ4" s="189"/>
      <c r="CR4" s="189"/>
      <c r="CS4" s="189"/>
    </row>
    <row r="5" spans="1:97" s="190" customFormat="1" ht="18"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Z5" s="548"/>
    </row>
    <row r="6" spans="1:97" s="190" customFormat="1" ht="18"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Z6" s="548"/>
    </row>
    <row r="7" spans="1:97" s="190" customFormat="1" ht="18"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row>
    <row r="8" spans="1:97" ht="18" customHeight="1">
      <c r="C8" s="488" t="str">
        <f>計算書!K48</f>
        <v>0　</v>
      </c>
      <c r="D8" s="488"/>
      <c r="E8" s="488"/>
      <c r="F8" s="488"/>
      <c r="G8" s="488"/>
      <c r="H8" s="488"/>
      <c r="I8" s="488"/>
      <c r="J8" s="488"/>
      <c r="K8" s="488"/>
      <c r="L8" s="488"/>
      <c r="M8" s="488"/>
      <c r="N8" s="488"/>
      <c r="O8" s="488"/>
      <c r="P8" s="488"/>
      <c r="Q8" s="488"/>
      <c r="R8" s="488"/>
      <c r="S8" s="488"/>
      <c r="T8" s="488"/>
      <c r="U8" s="488"/>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183"/>
      <c r="CG8" s="183"/>
      <c r="CH8" s="183"/>
      <c r="CI8" s="183"/>
      <c r="CJ8" s="183"/>
      <c r="CK8" s="184"/>
      <c r="CL8" s="184"/>
      <c r="CM8" s="184"/>
      <c r="CN8" s="185"/>
      <c r="CO8" s="185"/>
      <c r="CP8" s="185"/>
      <c r="CQ8" s="185"/>
      <c r="CR8" s="185"/>
      <c r="CS8" s="185"/>
    </row>
    <row r="9" spans="1:97" ht="18" customHeight="1">
      <c r="C9" s="488"/>
      <c r="D9" s="488"/>
      <c r="E9" s="488"/>
      <c r="F9" s="488"/>
      <c r="G9" s="488"/>
      <c r="H9" s="488"/>
      <c r="I9" s="488"/>
      <c r="J9" s="488"/>
      <c r="K9" s="488"/>
      <c r="L9" s="488"/>
      <c r="M9" s="488"/>
      <c r="N9" s="488"/>
      <c r="O9" s="488"/>
      <c r="P9" s="488"/>
      <c r="Q9" s="488"/>
      <c r="R9" s="488"/>
      <c r="S9" s="488"/>
      <c r="T9" s="488"/>
      <c r="U9" s="488"/>
      <c r="V9" s="490" t="str">
        <f>【入金前】請求書送付案内!$V$9</f>
        <v>様</v>
      </c>
      <c r="W9" s="490"/>
      <c r="X9" s="490"/>
      <c r="Y9" s="191"/>
      <c r="Z9" s="191"/>
      <c r="AA9" s="181"/>
      <c r="AB9" s="181"/>
      <c r="AC9" s="181"/>
      <c r="AD9" s="181"/>
      <c r="AE9" s="181"/>
      <c r="AF9" s="181"/>
      <c r="AG9" s="181"/>
      <c r="AH9" s="181"/>
      <c r="AI9" s="181"/>
      <c r="AJ9" s="181"/>
      <c r="AK9" s="181"/>
      <c r="AL9" s="181"/>
      <c r="AM9" s="181"/>
      <c r="AN9" s="181"/>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183"/>
      <c r="CG9" s="183"/>
      <c r="CH9" s="183"/>
      <c r="CI9" s="183"/>
      <c r="CJ9" s="183"/>
      <c r="CK9" s="184"/>
      <c r="CL9" s="184"/>
      <c r="CM9" s="184"/>
      <c r="CN9" s="185"/>
      <c r="CO9" s="185"/>
      <c r="CP9" s="185"/>
      <c r="CQ9" s="185"/>
      <c r="CR9" s="185"/>
      <c r="CS9" s="185"/>
    </row>
    <row r="10" spans="1:97" ht="18" customHeight="1" thickBot="1">
      <c r="C10" s="489"/>
      <c r="D10" s="489"/>
      <c r="E10" s="489"/>
      <c r="F10" s="489"/>
      <c r="G10" s="489"/>
      <c r="H10" s="489"/>
      <c r="I10" s="489"/>
      <c r="J10" s="489"/>
      <c r="K10" s="489"/>
      <c r="L10" s="489"/>
      <c r="M10" s="489"/>
      <c r="N10" s="489"/>
      <c r="O10" s="489"/>
      <c r="P10" s="489"/>
      <c r="Q10" s="489"/>
      <c r="R10" s="489"/>
      <c r="S10" s="489"/>
      <c r="T10" s="489"/>
      <c r="U10" s="489"/>
      <c r="V10" s="491"/>
      <c r="W10" s="491"/>
      <c r="X10" s="491"/>
      <c r="Y10" s="232"/>
      <c r="Z10" s="191"/>
      <c r="AA10" s="181"/>
      <c r="AB10" s="181"/>
      <c r="AC10" s="181"/>
      <c r="AD10" s="181"/>
      <c r="AE10" s="181"/>
      <c r="AF10" s="181"/>
      <c r="AG10" s="181"/>
      <c r="AH10" s="181"/>
      <c r="AI10" s="181"/>
      <c r="AJ10" s="181"/>
      <c r="AK10" s="181"/>
      <c r="AL10" s="181"/>
      <c r="AM10" s="181"/>
      <c r="AN10" s="181"/>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O10" s="185"/>
      <c r="CP10" s="185"/>
      <c r="CQ10" s="185"/>
      <c r="CR10" s="185"/>
      <c r="CS10" s="185"/>
    </row>
    <row r="11" spans="1:97" ht="18" customHeight="1">
      <c r="A11" s="181"/>
      <c r="B11" s="181"/>
      <c r="C11" s="194"/>
      <c r="D11" s="194"/>
      <c r="E11" s="194"/>
      <c r="F11" s="194"/>
      <c r="G11" s="194"/>
      <c r="H11" s="194"/>
      <c r="I11" s="194"/>
      <c r="J11" s="194"/>
      <c r="K11" s="194"/>
      <c r="L11" s="194"/>
      <c r="M11" s="194"/>
      <c r="N11" s="194"/>
      <c r="O11" s="194"/>
      <c r="P11" s="194"/>
      <c r="Q11" s="194"/>
      <c r="R11" s="194"/>
      <c r="S11" s="194"/>
      <c r="X11" s="181"/>
      <c r="Y11" s="181"/>
      <c r="Z11" s="181"/>
      <c r="AA11" s="195"/>
      <c r="AB11" s="181"/>
      <c r="AC11" s="181"/>
      <c r="AD11" s="181"/>
      <c r="AE11" s="181"/>
      <c r="AF11" s="181"/>
      <c r="AG11" s="181"/>
      <c r="AH11" s="181"/>
      <c r="AI11" s="181"/>
      <c r="AJ11" s="181"/>
      <c r="AK11" s="181"/>
      <c r="AL11" s="181"/>
      <c r="AM11" s="181"/>
      <c r="AN11" s="181"/>
      <c r="AZ11" s="188"/>
      <c r="CO11" s="189"/>
      <c r="CP11" s="189"/>
      <c r="CQ11" s="189"/>
      <c r="CR11" s="189"/>
      <c r="CS11" s="189"/>
    </row>
    <row r="12" spans="1:97" ht="18" customHeight="1">
      <c r="A12" s="181"/>
      <c r="B12" s="181"/>
      <c r="C12" s="194"/>
      <c r="D12" s="194"/>
      <c r="E12" s="194"/>
      <c r="F12" s="194"/>
      <c r="G12" s="194"/>
      <c r="H12" s="194"/>
      <c r="I12" s="194"/>
      <c r="J12" s="194"/>
      <c r="K12" s="194"/>
      <c r="L12" s="194"/>
      <c r="M12" s="194"/>
      <c r="N12" s="194"/>
      <c r="O12" s="194"/>
      <c r="P12" s="194"/>
      <c r="Q12" s="194"/>
      <c r="R12" s="194"/>
      <c r="S12" s="194"/>
      <c r="T12" s="194"/>
      <c r="U12" s="194"/>
      <c r="V12" s="194"/>
      <c r="W12" s="197"/>
      <c r="X12" s="197"/>
      <c r="Y12" s="197"/>
      <c r="Z12" s="197"/>
      <c r="AA12" s="498"/>
      <c r="AB12" s="499"/>
      <c r="AC12" s="499"/>
      <c r="AD12" s="499"/>
      <c r="AE12" s="499"/>
      <c r="AF12" s="499"/>
      <c r="AG12" s="499"/>
      <c r="AH12" s="499"/>
      <c r="AI12" s="499"/>
      <c r="AJ12" s="499"/>
      <c r="AK12" s="499"/>
      <c r="AL12" s="499"/>
      <c r="AM12" s="499"/>
      <c r="AN12" s="499"/>
      <c r="AO12" s="499"/>
      <c r="AP12" s="499"/>
      <c r="AQ12" s="499"/>
      <c r="AR12" s="499"/>
      <c r="AS12" s="499"/>
      <c r="AT12" s="499"/>
      <c r="AU12" s="499"/>
      <c r="AV12" s="499"/>
      <c r="AZ12" s="188"/>
      <c r="CS12" s="189"/>
    </row>
    <row r="13" spans="1:97" ht="18" customHeight="1">
      <c r="A13" s="181"/>
      <c r="B13" s="181"/>
      <c r="N13" s="181"/>
      <c r="O13" s="181"/>
      <c r="P13" s="181"/>
      <c r="Q13" s="181"/>
      <c r="R13" s="181"/>
      <c r="S13" s="181"/>
      <c r="T13" s="197"/>
      <c r="U13" s="197"/>
      <c r="V13" s="197"/>
      <c r="W13" s="197"/>
      <c r="X13" s="197"/>
      <c r="Y13" s="197"/>
      <c r="Z13" s="197"/>
      <c r="AA13" s="500"/>
      <c r="AB13" s="501"/>
      <c r="AC13" s="501"/>
      <c r="AD13" s="501"/>
      <c r="AE13" s="501"/>
      <c r="AF13" s="501"/>
      <c r="AG13" s="501"/>
      <c r="AH13" s="501"/>
      <c r="AI13" s="501"/>
      <c r="AJ13" s="501"/>
      <c r="AK13" s="501"/>
      <c r="AL13" s="501"/>
      <c r="AM13" s="501"/>
      <c r="AN13" s="501"/>
      <c r="AO13" s="501"/>
      <c r="AP13" s="501"/>
      <c r="AQ13" s="501"/>
      <c r="AR13" s="501"/>
      <c r="AS13" s="501"/>
      <c r="AT13" s="501"/>
      <c r="AU13" s="501"/>
      <c r="AV13" s="501"/>
      <c r="AZ13" s="183"/>
      <c r="CS13" s="185"/>
    </row>
    <row r="14" spans="1:97" ht="18" customHeight="1">
      <c r="A14" s="195"/>
      <c r="B14" s="195"/>
      <c r="C14" s="181"/>
      <c r="D14" s="181"/>
      <c r="E14" s="181"/>
      <c r="F14" s="181"/>
      <c r="G14" s="181"/>
      <c r="H14" s="181"/>
      <c r="S14" s="181"/>
      <c r="T14" s="197"/>
      <c r="U14" s="197"/>
      <c r="V14" s="197"/>
      <c r="W14" s="197"/>
      <c r="X14" s="197"/>
      <c r="Y14" s="197"/>
      <c r="Z14" s="197"/>
      <c r="AA14" s="198"/>
      <c r="AB14" s="199"/>
      <c r="AC14" s="199"/>
      <c r="AD14" s="199"/>
      <c r="AE14" s="199"/>
      <c r="AF14" s="199"/>
      <c r="AG14" s="199"/>
      <c r="AH14" s="199"/>
      <c r="AI14" s="199"/>
      <c r="AJ14" s="199"/>
      <c r="AK14" s="199"/>
      <c r="AL14" s="199"/>
      <c r="AM14" s="199"/>
      <c r="AN14" s="199"/>
      <c r="AO14" s="199"/>
      <c r="AP14" s="199"/>
      <c r="AQ14" s="199"/>
      <c r="AR14" s="199"/>
      <c r="AS14" s="199"/>
      <c r="AT14" s="199"/>
      <c r="AU14" s="199"/>
      <c r="AV14" s="199"/>
      <c r="AZ14" s="201"/>
      <c r="CS14" s="185"/>
    </row>
    <row r="15" spans="1:97" ht="18" customHeight="1">
      <c r="A15" s="181"/>
      <c r="B15" s="181"/>
      <c r="C15" s="181"/>
      <c r="D15" s="181"/>
      <c r="E15" s="181"/>
      <c r="F15" s="181"/>
      <c r="G15" s="181"/>
      <c r="H15" s="181"/>
      <c r="I15" s="181"/>
      <c r="J15" s="181"/>
      <c r="K15" s="181"/>
      <c r="L15" s="181"/>
      <c r="M15" s="181"/>
      <c r="N15" s="181"/>
      <c r="O15" s="181"/>
      <c r="P15" s="181"/>
      <c r="Q15" s="181"/>
      <c r="R15" s="181"/>
      <c r="S15" s="181"/>
      <c r="T15" s="197"/>
      <c r="U15" s="197"/>
      <c r="V15" s="197"/>
      <c r="W15" s="197"/>
      <c r="X15" s="197"/>
      <c r="Y15" s="197"/>
      <c r="Z15" s="197"/>
      <c r="AA15" s="198"/>
      <c r="AB15" s="199"/>
      <c r="AC15" s="199"/>
      <c r="AD15" s="199"/>
      <c r="AE15" s="199"/>
      <c r="AF15" s="199"/>
      <c r="AG15" s="199"/>
      <c r="AH15" s="199"/>
      <c r="AI15" s="199"/>
      <c r="AJ15" s="199"/>
      <c r="AK15" s="199"/>
      <c r="AL15" s="199"/>
      <c r="AM15" s="199"/>
      <c r="AN15" s="199"/>
      <c r="AO15" s="199"/>
      <c r="AP15" s="199"/>
      <c r="AQ15" s="199"/>
      <c r="AR15" s="199"/>
      <c r="AS15" s="199"/>
      <c r="AT15" s="199"/>
      <c r="AU15" s="199"/>
      <c r="AV15" s="199"/>
    </row>
    <row r="16" spans="1:97" ht="18" customHeight="1">
      <c r="A16" s="181"/>
      <c r="B16" s="181"/>
    </row>
    <row r="17" spans="1:97" ht="18" customHeight="1">
      <c r="A17" s="181"/>
      <c r="B17" s="181"/>
    </row>
    <row r="18" spans="1:97" ht="64.8" customHeight="1">
      <c r="A18" s="181"/>
      <c r="B18" s="181"/>
      <c r="C18" s="541" t="s">
        <v>241</v>
      </c>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row>
    <row r="19" spans="1:97" ht="18" customHeight="1">
      <c r="A19" s="181"/>
      <c r="B19" s="181"/>
      <c r="AQ19" s="234" t="s">
        <v>233</v>
      </c>
    </row>
    <row r="20" spans="1:97" ht="18" customHeight="1">
      <c r="A20" s="503" t="s">
        <v>202</v>
      </c>
      <c r="B20" s="503"/>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row>
    <row r="21" spans="1:97" ht="18" customHeight="1">
      <c r="A21" s="181"/>
      <c r="B21" s="181"/>
    </row>
    <row r="22" spans="1:97" ht="18.600000000000001" customHeight="1">
      <c r="F22" s="542" t="s">
        <v>242</v>
      </c>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3" t="s">
        <v>235</v>
      </c>
      <c r="AL22" s="543"/>
      <c r="AM22" s="543"/>
      <c r="AN22" s="543"/>
      <c r="AO22" s="543"/>
      <c r="BF22" s="226"/>
      <c r="BK22" s="230"/>
    </row>
    <row r="23" spans="1:97" ht="30" customHeight="1">
      <c r="F23" s="545" t="str">
        <f>IF(請求書!$C22="","",請求書!$C22)</f>
        <v xml:space="preserve">送 料   </v>
      </c>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K23" s="549">
        <f>IF(請求書!$AM22="","",IF(請求書!AH22="着払","着払",請求書!$AM22))</f>
        <v>1</v>
      </c>
      <c r="AL23" s="549"/>
      <c r="AM23" s="549"/>
      <c r="AN23" s="549"/>
      <c r="AO23" s="549"/>
      <c r="AZ23" s="238"/>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31"/>
      <c r="CL23" s="231"/>
      <c r="CM23" s="231"/>
      <c r="CN23" s="231"/>
      <c r="CO23" s="231"/>
      <c r="CP23" s="231"/>
      <c r="CQ23" s="231"/>
      <c r="CR23" s="231"/>
      <c r="CS23" s="231"/>
    </row>
    <row r="24" spans="1:97" ht="30" customHeight="1">
      <c r="F24" s="545" t="str">
        <f>IF(請求書!$C23="","",請求書!$C23)</f>
        <v/>
      </c>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K24" s="549" t="str">
        <f>IF(請求書!$AM23="","",IF(請求書!AH23="着払","着払",請求書!$AM23))</f>
        <v/>
      </c>
      <c r="AL24" s="549"/>
      <c r="AM24" s="549"/>
      <c r="AN24" s="549"/>
      <c r="AO24" s="549"/>
      <c r="AZ24" s="239"/>
      <c r="BF24" s="226"/>
      <c r="BK24" s="230"/>
    </row>
    <row r="25" spans="1:97" ht="30" customHeight="1">
      <c r="F25" s="545" t="str">
        <f>IF(請求書!$C24="","",請求書!$C24)</f>
        <v/>
      </c>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7"/>
      <c r="AK25" s="549" t="str">
        <f>IF(請求書!$AM24="","",IF(請求書!AH24="着払","着払",請求書!$AM24))</f>
        <v/>
      </c>
      <c r="AL25" s="549"/>
      <c r="AM25" s="549"/>
      <c r="AN25" s="549"/>
      <c r="AO25" s="549"/>
      <c r="AZ25" s="239"/>
      <c r="BF25" s="226"/>
      <c r="BK25" s="230"/>
    </row>
    <row r="26" spans="1:97" ht="30" customHeight="1">
      <c r="F26" s="545" t="str">
        <f>IF(請求書!$C25="","",請求書!$C25)</f>
        <v/>
      </c>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7"/>
      <c r="AK26" s="549" t="str">
        <f>IF(請求書!$AM25="","",IF(請求書!AH25="着払","着払",請求書!$AM25))</f>
        <v/>
      </c>
      <c r="AL26" s="549"/>
      <c r="AM26" s="549"/>
      <c r="AN26" s="549"/>
      <c r="AO26" s="549"/>
      <c r="AZ26" s="239"/>
      <c r="BF26" s="226"/>
      <c r="BK26" s="230"/>
    </row>
    <row r="27" spans="1:97" ht="30" customHeight="1">
      <c r="F27" s="545" t="str">
        <f>IF(請求書!$C26="","",請求書!$C26)</f>
        <v/>
      </c>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7"/>
      <c r="AK27" s="549" t="str">
        <f>IF(請求書!$AM26="","",IF(請求書!AH26="着払","着払",請求書!$AM26))</f>
        <v/>
      </c>
      <c r="AL27" s="549"/>
      <c r="AM27" s="549"/>
      <c r="AN27" s="549"/>
      <c r="AO27" s="549"/>
      <c r="AZ27" s="239"/>
      <c r="BF27" s="226"/>
      <c r="BK27" s="230"/>
    </row>
    <row r="28" spans="1:97" ht="30" customHeight="1">
      <c r="F28" s="545" t="str">
        <f>IF(請求書!$C27="","",請求書!$C27)</f>
        <v/>
      </c>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7"/>
      <c r="AK28" s="549" t="str">
        <f>IF(請求書!$AM27="","",IF(請求書!AH27="着払","着払",請求書!$AM27))</f>
        <v/>
      </c>
      <c r="AL28" s="549"/>
      <c r="AM28" s="549"/>
      <c r="AN28" s="549"/>
      <c r="AO28" s="549"/>
      <c r="BF28" s="226"/>
      <c r="BK28" s="230"/>
    </row>
    <row r="29" spans="1:97" ht="30" customHeight="1">
      <c r="F29" s="545" t="str">
        <f>IF(請求書!$C28="","",請求書!$C28)</f>
        <v/>
      </c>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7"/>
      <c r="AK29" s="549" t="str">
        <f>IF(請求書!$AM28="","",IF(請求書!AH28="着払","着払",請求書!$AM28))</f>
        <v/>
      </c>
      <c r="AL29" s="549"/>
      <c r="AM29" s="549"/>
      <c r="AN29" s="549"/>
      <c r="AO29" s="549"/>
      <c r="BF29" s="226"/>
      <c r="BK29" s="230"/>
    </row>
    <row r="30" spans="1:97" ht="30" customHeight="1">
      <c r="F30" s="545" t="str">
        <f>IF(請求書!$C29="","",請求書!$C29)</f>
        <v/>
      </c>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7"/>
      <c r="AK30" s="549" t="str">
        <f>IF(請求書!$AM29="","",IF(請求書!AH29="着払","着払",請求書!$AM29))</f>
        <v/>
      </c>
      <c r="AL30" s="549"/>
      <c r="AM30" s="549"/>
      <c r="AN30" s="549"/>
      <c r="AO30" s="549"/>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31"/>
      <c r="CL30" s="231"/>
      <c r="CM30" s="231"/>
      <c r="CN30" s="231"/>
      <c r="CO30" s="231"/>
      <c r="CP30" s="231"/>
      <c r="CQ30" s="231"/>
      <c r="CR30" s="231"/>
      <c r="CS30" s="231"/>
    </row>
    <row r="31" spans="1:97" ht="30" customHeight="1">
      <c r="F31" s="545" t="str">
        <f>IF(請求書!$C30="","",請求書!$C30)</f>
        <v/>
      </c>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7"/>
      <c r="AK31" s="549" t="str">
        <f>IF(請求書!$AM30="","",IF(請求書!AH30="着払","着払",請求書!$AM30))</f>
        <v/>
      </c>
      <c r="AL31" s="549"/>
      <c r="AM31" s="549"/>
      <c r="AN31" s="549"/>
      <c r="AO31" s="549"/>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31"/>
      <c r="CL31" s="231"/>
      <c r="CM31" s="231"/>
      <c r="CN31" s="231"/>
      <c r="CO31" s="231"/>
      <c r="CP31" s="231"/>
      <c r="CQ31" s="231"/>
      <c r="CR31" s="231"/>
      <c r="CS31" s="231"/>
    </row>
    <row r="32" spans="1:97" ht="30" customHeight="1">
      <c r="F32" s="545" t="str">
        <f>IF(請求書!$C31="","",請求書!$C31)</f>
        <v/>
      </c>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7"/>
      <c r="AK32" s="549" t="str">
        <f>IF(請求書!$AM31="","",IF(請求書!AH31="着払","着払",請求書!$AM31))</f>
        <v/>
      </c>
      <c r="AL32" s="549"/>
      <c r="AM32" s="549"/>
      <c r="AN32" s="549"/>
      <c r="AO32" s="549"/>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31"/>
      <c r="CL32" s="231"/>
      <c r="CM32" s="231"/>
      <c r="CN32" s="231"/>
      <c r="CO32" s="231"/>
      <c r="CP32" s="231"/>
      <c r="CQ32" s="231"/>
      <c r="CR32" s="231"/>
      <c r="CS32" s="231"/>
    </row>
    <row r="33" spans="1:58" ht="18" customHeight="1">
      <c r="A33" s="181"/>
      <c r="B33" s="181"/>
    </row>
    <row r="34" spans="1:58" ht="63.6" customHeight="1">
      <c r="A34" s="181"/>
      <c r="B34" s="181"/>
      <c r="C34" s="235"/>
      <c r="D34" s="518" t="s">
        <v>237</v>
      </c>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235"/>
    </row>
    <row r="35" spans="1:58" ht="18" customHeight="1">
      <c r="A35" s="181"/>
      <c r="B35" s="181"/>
      <c r="C35" s="236"/>
      <c r="D35" s="236"/>
      <c r="E35" s="236"/>
      <c r="F35" s="235"/>
      <c r="G35" s="235"/>
      <c r="H35" s="235"/>
      <c r="I35" s="235"/>
      <c r="J35" s="235"/>
      <c r="K35" s="235"/>
      <c r="L35" s="235"/>
      <c r="AP35" s="236"/>
      <c r="AQ35" s="236"/>
      <c r="AR35" s="236"/>
      <c r="AS35" s="236"/>
      <c r="AT35" s="236"/>
      <c r="AU35" s="236"/>
      <c r="AV35" s="236"/>
    </row>
    <row r="36" spans="1:58" ht="63.6" customHeight="1">
      <c r="A36" s="181"/>
      <c r="B36" s="181"/>
      <c r="C36" s="236"/>
      <c r="D36" s="544" t="s">
        <v>238</v>
      </c>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235"/>
    </row>
    <row r="37" spans="1:58" ht="18" customHeight="1">
      <c r="A37" s="181"/>
      <c r="B37" s="181"/>
      <c r="AQ37" s="234"/>
    </row>
    <row r="38" spans="1:58" ht="18" customHeight="1">
      <c r="A38" s="181"/>
      <c r="B38" s="181"/>
      <c r="C38" s="236"/>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4" t="s">
        <v>239</v>
      </c>
      <c r="AR38" s="235"/>
      <c r="AS38" s="235"/>
      <c r="AT38" s="235"/>
      <c r="AU38" s="235"/>
      <c r="AV38" s="235"/>
    </row>
    <row r="39" spans="1:58" ht="18" customHeight="1">
      <c r="A39" s="181"/>
      <c r="B39" s="181"/>
      <c r="AQ39" s="234"/>
      <c r="AR39" s="235"/>
      <c r="AS39" s="235"/>
      <c r="AT39" s="235"/>
    </row>
    <row r="40" spans="1:58" ht="18" customHeight="1">
      <c r="A40" s="181"/>
      <c r="B40" s="181"/>
      <c r="AQ40" s="234"/>
    </row>
    <row r="41" spans="1:58" ht="18" customHeight="1">
      <c r="BF41" s="226"/>
    </row>
    <row r="42" spans="1:58" ht="18" customHeight="1">
      <c r="BF42" s="226"/>
    </row>
    <row r="43" spans="1:58" ht="18" customHeight="1">
      <c r="BF43" s="226"/>
    </row>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sheetData>
  <sheetProtection algorithmName="SHA-512" hashValue="DHOcLQOLccmonqTJeAloH1M1doigB1WQ0fNUjfHFN3SxK+79ihwNuCA2Z2JWUlmPpMfSyy1p8qx9sdw7iqHb8A==" saltValue="RAcKMGm9cs6If4CkH5FQlQ==" spinCount="100000" sheet="1" objects="1" scenarios="1"/>
  <mergeCells count="38">
    <mergeCell ref="D36:AU36"/>
    <mergeCell ref="F28:AJ28"/>
    <mergeCell ref="AK28:AO28"/>
    <mergeCell ref="F29:AJ29"/>
    <mergeCell ref="AK29:AO29"/>
    <mergeCell ref="F30:AJ30"/>
    <mergeCell ref="AK30:AO30"/>
    <mergeCell ref="F31:AJ31"/>
    <mergeCell ref="AK31:AO31"/>
    <mergeCell ref="F32:AJ32"/>
    <mergeCell ref="AK32:AO32"/>
    <mergeCell ref="D34:AU34"/>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Z5:AZ6"/>
    <mergeCell ref="AL1:AO1"/>
    <mergeCell ref="AP1:AX1"/>
    <mergeCell ref="AL2:AX2"/>
    <mergeCell ref="AZ2:CB3"/>
    <mergeCell ref="AR3:AT3"/>
  </mergeCells>
  <phoneticPr fontId="10"/>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EFB564CD-551E-49A9-91AD-89C2C3DC32C3}">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9798-5E47-43B0-9DE5-1EDFAB1C24FD}">
  <sheetPr>
    <pageSetUpPr fitToPage="1"/>
  </sheetPr>
  <dimension ref="A1:AR50"/>
  <sheetViews>
    <sheetView showGridLines="0" view="pageBreakPreview" zoomScale="85" zoomScaleNormal="100" zoomScaleSheetLayoutView="85" workbookViewId="0">
      <selection activeCell="N4" sqref="N4"/>
    </sheetView>
  </sheetViews>
  <sheetFormatPr defaultColWidth="9.77734375" defaultRowHeight="13.2"/>
  <cols>
    <col min="1" max="1" width="11.44140625" style="240" customWidth="1"/>
    <col min="2" max="4" width="9.77734375" style="240" customWidth="1"/>
    <col min="5" max="6" width="7.21875" style="240" customWidth="1"/>
    <col min="7" max="7" width="9.77734375" style="240" customWidth="1"/>
    <col min="8" max="8" width="8.77734375" style="240" customWidth="1"/>
    <col min="9" max="9" width="12.21875" style="240" customWidth="1"/>
    <col min="10" max="10" width="12.33203125" style="240" customWidth="1"/>
    <col min="11" max="11" width="10.88671875" style="240" customWidth="1"/>
    <col min="12" max="12" width="3.6640625" style="240" customWidth="1"/>
    <col min="13" max="21" width="9.77734375" style="240"/>
    <col min="22" max="22" width="0" style="240" hidden="1" customWidth="1"/>
    <col min="23" max="16384" width="9.77734375" style="240"/>
  </cols>
  <sheetData>
    <row r="1" spans="1:44" ht="37.200000000000003" customHeight="1"/>
    <row r="2" spans="1:44" s="246" customFormat="1" ht="28.5" customHeight="1">
      <c r="A2" s="241"/>
      <c r="B2" s="241"/>
      <c r="C2" s="242"/>
      <c r="D2" s="242"/>
      <c r="E2" s="242"/>
      <c r="F2" s="242"/>
      <c r="G2" s="242"/>
      <c r="H2" s="242"/>
      <c r="I2" s="242"/>
      <c r="J2" s="243" t="s">
        <v>221</v>
      </c>
      <c r="K2" s="244">
        <f>請求書!AP1</f>
        <v>0</v>
      </c>
      <c r="L2" s="245"/>
      <c r="V2" s="246" t="s">
        <v>243</v>
      </c>
    </row>
    <row r="3" spans="1:44" s="246" customFormat="1" ht="26.4" customHeight="1">
      <c r="A3" s="241"/>
      <c r="B3" s="241"/>
      <c r="C3" s="242"/>
      <c r="D3" s="242"/>
      <c r="E3" s="242"/>
      <c r="F3" s="242"/>
      <c r="G3" s="242"/>
      <c r="H3" s="242"/>
      <c r="I3" s="243"/>
      <c r="J3" s="554">
        <f ca="1">TODAY()</f>
        <v>45917</v>
      </c>
      <c r="K3" s="554"/>
      <c r="L3" s="245"/>
      <c r="V3" s="246" t="s">
        <v>244</v>
      </c>
    </row>
    <row r="4" spans="1:44" ht="63" customHeight="1">
      <c r="A4" s="247"/>
      <c r="B4" s="247"/>
      <c r="C4" s="248"/>
      <c r="D4" s="555" t="s">
        <v>245</v>
      </c>
      <c r="E4" s="555"/>
      <c r="F4" s="555"/>
      <c r="G4" s="555"/>
      <c r="H4" s="555"/>
      <c r="I4" s="248"/>
      <c r="J4" s="247"/>
      <c r="K4" s="249"/>
      <c r="L4" s="249"/>
    </row>
    <row r="5" spans="1:44" ht="28.2" customHeight="1">
      <c r="A5" s="250"/>
      <c r="B5" s="251"/>
      <c r="C5" s="251"/>
      <c r="D5" s="251"/>
      <c r="E5" s="251"/>
      <c r="F5" s="252"/>
      <c r="G5" s="252"/>
      <c r="H5" s="252"/>
      <c r="I5" s="253"/>
      <c r="L5" s="249"/>
    </row>
    <row r="6" spans="1:44" ht="60.6" customHeight="1" thickBot="1">
      <c r="A6" s="250"/>
      <c r="B6" s="556" t="str">
        <f>計算書!K48</f>
        <v>0　</v>
      </c>
      <c r="C6" s="556"/>
      <c r="D6" s="556"/>
      <c r="E6" s="556"/>
      <c r="F6" s="254" t="str">
        <f>【入金前】請求書送付案内!$V$9</f>
        <v>様</v>
      </c>
      <c r="G6" s="252"/>
      <c r="H6" s="252"/>
      <c r="I6" s="253"/>
      <c r="J6" s="255"/>
      <c r="K6" s="255"/>
      <c r="L6" s="249"/>
      <c r="M6" s="553"/>
      <c r="N6" s="553"/>
      <c r="O6" s="553"/>
      <c r="P6" s="553"/>
      <c r="Q6" s="553"/>
      <c r="R6" s="553"/>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row>
    <row r="7" spans="1:44" ht="33.6" customHeight="1">
      <c r="A7" s="250"/>
      <c r="B7" s="257"/>
      <c r="C7" s="257"/>
      <c r="D7" s="257"/>
      <c r="E7" s="257"/>
      <c r="F7" s="258"/>
      <c r="G7" s="252"/>
      <c r="H7" s="252"/>
      <c r="I7" s="253"/>
      <c r="J7" s="255"/>
      <c r="K7" s="255"/>
      <c r="L7" s="249"/>
      <c r="M7" s="259"/>
      <c r="N7" s="259"/>
      <c r="O7" s="259"/>
      <c r="P7" s="259"/>
      <c r="Q7" s="259"/>
      <c r="R7" s="259"/>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row>
    <row r="8" spans="1:44" ht="21">
      <c r="A8" s="557"/>
      <c r="B8" s="557"/>
      <c r="C8" s="557"/>
      <c r="D8" s="557"/>
      <c r="E8" s="260"/>
      <c r="F8" s="260"/>
      <c r="G8" s="247"/>
      <c r="H8" s="247"/>
      <c r="I8" s="261"/>
      <c r="J8" s="247"/>
      <c r="K8" s="262"/>
      <c r="L8" s="263"/>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row>
    <row r="9" spans="1:44" ht="21" customHeight="1">
      <c r="A9" s="557"/>
      <c r="B9" s="557"/>
      <c r="C9" s="557"/>
      <c r="D9" s="247"/>
      <c r="E9" s="260"/>
      <c r="F9" s="260"/>
      <c r="G9" s="262"/>
      <c r="H9" s="247"/>
      <c r="I9" s="558"/>
      <c r="J9" s="558"/>
      <c r="K9" s="558"/>
      <c r="L9" s="264"/>
    </row>
    <row r="10" spans="1:44" ht="16.2" customHeight="1">
      <c r="A10" s="265"/>
      <c r="B10" s="260"/>
      <c r="C10" s="260"/>
      <c r="D10" s="260"/>
      <c r="E10" s="260"/>
      <c r="F10" s="260"/>
      <c r="G10" s="262"/>
      <c r="H10" s="247"/>
      <c r="I10" s="266"/>
      <c r="J10" s="247"/>
      <c r="K10" s="247"/>
      <c r="L10" s="262"/>
    </row>
    <row r="11" spans="1:44" ht="16.2" customHeight="1">
      <c r="A11" s="265"/>
      <c r="B11" s="260"/>
      <c r="C11" s="260"/>
      <c r="D11" s="260"/>
      <c r="E11" s="260"/>
      <c r="F11" s="260"/>
      <c r="G11" s="262"/>
      <c r="H11" s="247"/>
      <c r="I11" s="267"/>
      <c r="J11" s="247"/>
      <c r="K11" s="267"/>
      <c r="L11" s="247"/>
    </row>
    <row r="12" spans="1:44" ht="16.2" customHeight="1">
      <c r="A12" s="265"/>
      <c r="B12" s="260"/>
      <c r="C12" s="260"/>
      <c r="D12" s="260"/>
      <c r="E12" s="260"/>
      <c r="F12" s="260"/>
      <c r="G12" s="247"/>
      <c r="H12" s="247"/>
      <c r="I12" s="247"/>
      <c r="J12" s="247"/>
      <c r="K12" s="247"/>
      <c r="L12" s="247"/>
    </row>
    <row r="13" spans="1:44" ht="16.2" customHeight="1">
      <c r="A13" s="265"/>
      <c r="B13" s="260"/>
      <c r="C13" s="260"/>
      <c r="D13" s="260"/>
      <c r="E13" s="260"/>
      <c r="F13" s="260"/>
      <c r="G13" s="247"/>
      <c r="H13" s="247"/>
      <c r="I13" s="266"/>
      <c r="J13" s="247"/>
      <c r="K13" s="247"/>
      <c r="L13" s="247"/>
    </row>
    <row r="14" spans="1:44" ht="16.2" customHeight="1">
      <c r="A14" s="247"/>
      <c r="B14" s="247"/>
      <c r="C14" s="247"/>
      <c r="D14" s="247"/>
      <c r="E14" s="247"/>
      <c r="F14" s="247"/>
      <c r="G14" s="247"/>
      <c r="H14" s="247"/>
      <c r="I14" s="550"/>
      <c r="J14" s="550"/>
      <c r="K14" s="247"/>
      <c r="L14" s="247"/>
    </row>
    <row r="15" spans="1:44" ht="40.200000000000003" customHeight="1" thickBot="1">
      <c r="A15" s="268"/>
      <c r="B15" s="268"/>
      <c r="C15" s="268"/>
      <c r="D15" s="268"/>
      <c r="E15" s="268"/>
      <c r="F15" s="268"/>
      <c r="G15" s="268"/>
      <c r="H15" s="268"/>
      <c r="I15" s="268"/>
      <c r="J15" s="269"/>
      <c r="K15" s="268"/>
      <c r="L15" s="247"/>
    </row>
    <row r="16" spans="1:44" ht="32.4" customHeight="1">
      <c r="A16" s="247"/>
      <c r="B16" s="247"/>
      <c r="C16" s="247"/>
      <c r="D16" s="247"/>
      <c r="E16" s="247"/>
      <c r="F16" s="247"/>
      <c r="G16" s="247"/>
      <c r="H16" s="247"/>
      <c r="I16" s="247"/>
      <c r="J16" s="247"/>
      <c r="K16" s="247"/>
      <c r="L16" s="247"/>
    </row>
    <row r="17" spans="1:18" ht="36.6" customHeight="1">
      <c r="A17" s="247"/>
      <c r="B17" s="551" t="s">
        <v>246</v>
      </c>
      <c r="C17" s="551"/>
      <c r="D17" s="551"/>
      <c r="E17" s="551"/>
      <c r="F17" s="551"/>
      <c r="G17" s="551"/>
      <c r="H17" s="551"/>
      <c r="I17" s="551"/>
      <c r="J17" s="551"/>
      <c r="K17" s="247"/>
      <c r="L17" s="247"/>
    </row>
    <row r="18" spans="1:18" ht="15" customHeight="1">
      <c r="A18" s="247"/>
      <c r="B18" s="552" t="s">
        <v>247</v>
      </c>
      <c r="C18" s="552"/>
      <c r="D18" s="552"/>
      <c r="E18" s="552"/>
      <c r="F18" s="552"/>
      <c r="G18" s="552"/>
      <c r="H18" s="552"/>
      <c r="I18" s="552"/>
      <c r="J18" s="552"/>
      <c r="K18" s="247"/>
      <c r="L18" s="247"/>
    </row>
    <row r="19" spans="1:18" ht="39.6" customHeight="1">
      <c r="A19" s="247"/>
      <c r="B19" s="552"/>
      <c r="C19" s="552"/>
      <c r="D19" s="552"/>
      <c r="E19" s="552"/>
      <c r="F19" s="552"/>
      <c r="G19" s="552"/>
      <c r="H19" s="552"/>
      <c r="I19" s="552"/>
      <c r="J19" s="552"/>
      <c r="K19" s="247"/>
      <c r="L19" s="247"/>
    </row>
    <row r="20" spans="1:18" ht="21.6" customHeight="1">
      <c r="A20" s="247"/>
      <c r="B20" s="270"/>
      <c r="C20" s="267"/>
      <c r="D20" s="267"/>
      <c r="E20" s="267"/>
      <c r="F20" s="267"/>
      <c r="G20" s="267"/>
      <c r="H20" s="267"/>
      <c r="I20" s="267"/>
      <c r="J20" s="271" t="s">
        <v>248</v>
      </c>
      <c r="K20" s="247"/>
      <c r="L20" s="247"/>
    </row>
    <row r="21" spans="1:18" ht="21.6" customHeight="1">
      <c r="A21" s="247"/>
      <c r="B21" s="270"/>
      <c r="C21" s="267"/>
      <c r="D21" s="267"/>
      <c r="E21" s="267"/>
      <c r="F21" s="267"/>
      <c r="G21" s="267"/>
      <c r="H21" s="267"/>
      <c r="I21" s="267"/>
      <c r="J21" s="267"/>
      <c r="K21" s="247"/>
      <c r="L21" s="247"/>
    </row>
    <row r="22" spans="1:18" ht="21.6" customHeight="1">
      <c r="A22" s="267"/>
      <c r="B22" s="267"/>
      <c r="C22" s="267"/>
      <c r="D22" s="267"/>
      <c r="E22" s="267"/>
      <c r="F22" s="272" t="s">
        <v>249</v>
      </c>
      <c r="G22" s="267"/>
      <c r="H22" s="267"/>
      <c r="I22" s="247"/>
      <c r="J22" s="247"/>
      <c r="K22" s="247"/>
      <c r="L22" s="247"/>
    </row>
    <row r="23" spans="1:18" ht="21.6" customHeight="1">
      <c r="A23" s="267"/>
      <c r="B23" s="267"/>
      <c r="C23" s="267"/>
      <c r="D23" s="267"/>
      <c r="E23" s="267"/>
      <c r="F23" s="273"/>
      <c r="G23" s="267"/>
      <c r="H23" s="267"/>
      <c r="I23" s="247"/>
      <c r="J23" s="247"/>
      <c r="K23" s="247"/>
      <c r="L23" s="247"/>
    </row>
    <row r="24" spans="1:18" ht="30" customHeight="1">
      <c r="A24" s="267"/>
      <c r="B24" s="267"/>
      <c r="C24" s="267"/>
      <c r="D24" s="267"/>
      <c r="E24" s="267"/>
      <c r="F24" s="247"/>
      <c r="G24" s="247"/>
      <c r="H24" s="247"/>
      <c r="I24" s="247"/>
      <c r="J24" s="247"/>
      <c r="K24" s="247"/>
      <c r="L24" s="247"/>
    </row>
    <row r="25" spans="1:18" s="277" customFormat="1" ht="30" customHeight="1">
      <c r="A25" s="251"/>
      <c r="B25" s="251"/>
      <c r="C25" s="251"/>
      <c r="D25" s="274" t="s">
        <v>250</v>
      </c>
      <c r="E25" s="274"/>
      <c r="F25" s="275"/>
      <c r="G25" s="274"/>
      <c r="H25" s="274" t="s">
        <v>251</v>
      </c>
      <c r="I25" s="274"/>
      <c r="J25" s="276"/>
      <c r="K25" s="276"/>
      <c r="L25" s="276"/>
    </row>
    <row r="26" spans="1:18" s="277" customFormat="1" ht="30" customHeight="1">
      <c r="A26" s="251"/>
      <c r="B26" s="251"/>
      <c r="C26" s="251"/>
      <c r="D26" s="250"/>
      <c r="E26" s="251"/>
      <c r="F26" s="234"/>
      <c r="G26" s="276"/>
      <c r="H26" s="278"/>
      <c r="I26" s="276"/>
      <c r="J26" s="276"/>
      <c r="K26" s="276"/>
      <c r="L26" s="276"/>
      <c r="M26" s="553" t="s">
        <v>252</v>
      </c>
      <c r="N26" s="553"/>
      <c r="O26" s="553"/>
      <c r="P26" s="553"/>
      <c r="Q26" s="553"/>
      <c r="R26" s="553"/>
    </row>
    <row r="27" spans="1:18" s="277" customFormat="1" ht="30" customHeight="1">
      <c r="A27" s="251"/>
      <c r="B27" s="251"/>
      <c r="C27" s="251"/>
      <c r="D27" s="274" t="s">
        <v>253</v>
      </c>
      <c r="E27" s="274"/>
      <c r="F27" s="275"/>
      <c r="G27" s="274"/>
      <c r="H27" s="274" t="s">
        <v>254</v>
      </c>
      <c r="I27" s="276"/>
      <c r="J27" s="276"/>
      <c r="K27" s="276"/>
      <c r="L27" s="276"/>
    </row>
    <row r="28" spans="1:18" ht="30" customHeight="1">
      <c r="A28" s="241"/>
      <c r="B28" s="241"/>
      <c r="C28" s="241"/>
      <c r="D28" s="241"/>
      <c r="E28" s="241"/>
      <c r="F28" s="279"/>
      <c r="G28" s="279"/>
      <c r="H28" s="279"/>
      <c r="I28" s="279"/>
      <c r="J28" s="279"/>
      <c r="K28" s="247"/>
      <c r="L28" s="247"/>
    </row>
    <row r="29" spans="1:18" ht="30" customHeight="1">
      <c r="A29" s="241"/>
      <c r="B29" s="241"/>
      <c r="C29" s="241"/>
      <c r="D29" s="241"/>
      <c r="E29" s="241"/>
      <c r="F29" s="247"/>
      <c r="G29" s="247"/>
      <c r="H29" s="247"/>
      <c r="I29" s="267"/>
      <c r="J29" s="280" t="s">
        <v>255</v>
      </c>
      <c r="K29" s="247"/>
      <c r="L29" s="247"/>
    </row>
    <row r="30" spans="1:18" ht="30" customHeight="1">
      <c r="A30" s="241"/>
      <c r="B30" s="241"/>
      <c r="C30" s="241"/>
      <c r="D30" s="241"/>
      <c r="E30" s="241"/>
      <c r="F30" s="247"/>
      <c r="G30" s="247"/>
      <c r="H30" s="247"/>
      <c r="I30" s="271"/>
      <c r="J30" s="280"/>
      <c r="K30" s="247"/>
      <c r="L30" s="241"/>
    </row>
    <row r="31" spans="1:18" ht="26.25" customHeight="1">
      <c r="A31" s="246"/>
      <c r="B31" s="246"/>
      <c r="C31" s="246"/>
      <c r="D31" s="246"/>
      <c r="E31" s="246"/>
      <c r="I31" s="246"/>
      <c r="J31" s="246"/>
      <c r="K31" s="246"/>
      <c r="L31" s="246"/>
    </row>
    <row r="32" spans="1:18" ht="26.25" customHeight="1">
      <c r="A32" s="246"/>
      <c r="B32" s="246"/>
      <c r="C32" s="246"/>
      <c r="D32" s="246"/>
      <c r="E32" s="246"/>
      <c r="I32" s="246"/>
      <c r="J32" s="246"/>
      <c r="K32" s="246"/>
      <c r="L32" s="246"/>
    </row>
    <row r="33" spans="1:12" ht="26.25" customHeight="1">
      <c r="A33" s="246"/>
      <c r="B33" s="246"/>
      <c r="J33" s="246"/>
      <c r="K33" s="246"/>
      <c r="L33" s="246"/>
    </row>
    <row r="34" spans="1:12" ht="26.25" customHeight="1">
      <c r="A34" s="246"/>
      <c r="B34" s="246"/>
      <c r="C34" s="246"/>
      <c r="D34" s="246"/>
      <c r="E34" s="246"/>
      <c r="J34" s="246"/>
      <c r="K34" s="246"/>
      <c r="L34" s="246"/>
    </row>
    <row r="35" spans="1:12" ht="26.25" customHeight="1">
      <c r="A35" s="246"/>
      <c r="B35" s="246"/>
      <c r="C35" s="246"/>
      <c r="D35" s="246"/>
      <c r="E35" s="246"/>
      <c r="J35" s="246"/>
      <c r="K35" s="246"/>
      <c r="L35" s="246"/>
    </row>
    <row r="36" spans="1:12" ht="26.25" customHeight="1">
      <c r="A36" s="246"/>
      <c r="B36" s="246"/>
      <c r="C36" s="246"/>
      <c r="D36" s="246"/>
      <c r="E36" s="246"/>
      <c r="J36" s="246"/>
      <c r="K36" s="246"/>
      <c r="L36" s="246"/>
    </row>
    <row r="37" spans="1:12" ht="26.25" customHeight="1">
      <c r="A37" s="246"/>
      <c r="B37" s="246"/>
      <c r="C37" s="246"/>
      <c r="D37" s="246"/>
      <c r="E37" s="246"/>
      <c r="J37" s="246"/>
      <c r="K37" s="246"/>
      <c r="L37" s="246"/>
    </row>
    <row r="38" spans="1:12" ht="26.25" customHeight="1">
      <c r="A38" s="246"/>
      <c r="B38" s="246"/>
      <c r="C38" s="246"/>
      <c r="D38" s="246"/>
      <c r="E38" s="246"/>
      <c r="J38" s="246"/>
      <c r="K38" s="246"/>
      <c r="L38" s="246"/>
    </row>
    <row r="39" spans="1:12" ht="26.25" customHeight="1">
      <c r="A39" s="246"/>
      <c r="B39" s="246"/>
      <c r="C39" s="246"/>
      <c r="D39" s="246"/>
      <c r="E39" s="246"/>
      <c r="F39" s="246"/>
      <c r="G39" s="246"/>
      <c r="H39" s="246"/>
      <c r="I39" s="246"/>
      <c r="J39" s="246"/>
      <c r="K39" s="246"/>
      <c r="L39" s="246"/>
    </row>
    <row r="40" spans="1:12" ht="26.25" customHeight="1">
      <c r="A40" s="246"/>
      <c r="B40" s="246"/>
      <c r="C40" s="246"/>
      <c r="D40" s="246"/>
      <c r="E40" s="246"/>
      <c r="F40" s="246"/>
      <c r="G40" s="246"/>
      <c r="H40" s="246"/>
      <c r="I40" s="246"/>
      <c r="J40" s="246"/>
      <c r="K40" s="246"/>
      <c r="L40" s="246"/>
    </row>
    <row r="41" spans="1:12" ht="26.25" customHeight="1">
      <c r="A41" s="246"/>
      <c r="B41" s="246"/>
      <c r="C41" s="246"/>
      <c r="D41" s="246"/>
      <c r="E41" s="246"/>
      <c r="F41" s="246"/>
      <c r="G41" s="246"/>
      <c r="H41" s="246"/>
      <c r="I41" s="246"/>
      <c r="J41" s="246"/>
      <c r="K41" s="246"/>
      <c r="L41" s="246"/>
    </row>
    <row r="42" spans="1:12" ht="26.25" customHeight="1">
      <c r="A42" s="246"/>
      <c r="B42" s="246"/>
      <c r="C42" s="246"/>
      <c r="D42" s="246"/>
      <c r="E42" s="246"/>
      <c r="F42" s="246"/>
      <c r="G42" s="246"/>
      <c r="H42" s="246"/>
      <c r="I42" s="246"/>
      <c r="J42" s="246"/>
      <c r="K42" s="246"/>
      <c r="L42" s="246"/>
    </row>
    <row r="43" spans="1:12" ht="26.25" customHeight="1">
      <c r="A43" s="246"/>
      <c r="B43" s="246"/>
      <c r="C43" s="246"/>
      <c r="D43" s="246"/>
      <c r="E43" s="246"/>
      <c r="F43" s="246"/>
      <c r="G43" s="246"/>
      <c r="H43" s="246"/>
      <c r="I43" s="246"/>
      <c r="J43" s="246"/>
      <c r="K43" s="246"/>
      <c r="L43" s="246"/>
    </row>
    <row r="44" spans="1:12" ht="26.25" customHeight="1">
      <c r="A44" s="246"/>
      <c r="B44" s="246"/>
      <c r="C44" s="246"/>
      <c r="D44" s="246"/>
      <c r="E44" s="246"/>
      <c r="F44" s="246"/>
      <c r="G44" s="246"/>
      <c r="H44" s="246"/>
      <c r="I44" s="246"/>
      <c r="J44" s="246"/>
      <c r="K44" s="246"/>
      <c r="L44" s="246"/>
    </row>
    <row r="45" spans="1:12" ht="26.25" customHeight="1">
      <c r="A45" s="246"/>
      <c r="B45" s="246"/>
      <c r="C45" s="246"/>
      <c r="D45" s="246"/>
      <c r="E45" s="246"/>
      <c r="F45" s="246"/>
      <c r="G45" s="246"/>
      <c r="H45" s="246"/>
      <c r="I45" s="246"/>
      <c r="J45" s="246"/>
      <c r="K45" s="246"/>
      <c r="L45" s="246"/>
    </row>
    <row r="46" spans="1:12" ht="26.25" customHeight="1">
      <c r="A46" s="246"/>
      <c r="B46" s="246"/>
      <c r="C46" s="246"/>
      <c r="D46" s="246"/>
      <c r="E46" s="246"/>
      <c r="F46" s="246"/>
      <c r="G46" s="246"/>
      <c r="H46" s="246"/>
      <c r="I46" s="246"/>
      <c r="J46" s="246"/>
      <c r="K46" s="246"/>
      <c r="L46" s="246"/>
    </row>
    <row r="47" spans="1:12" ht="16.2">
      <c r="A47" s="246"/>
      <c r="B47" s="246"/>
      <c r="C47" s="246"/>
      <c r="D47" s="246"/>
      <c r="E47" s="246"/>
      <c r="F47" s="246"/>
      <c r="G47" s="246"/>
      <c r="H47" s="246"/>
      <c r="I47" s="246"/>
      <c r="J47" s="281"/>
      <c r="K47" s="281"/>
      <c r="L47" s="281"/>
    </row>
    <row r="48" spans="1:12" ht="16.2">
      <c r="A48" s="281"/>
      <c r="B48" s="281"/>
      <c r="C48" s="281"/>
      <c r="D48" s="281"/>
      <c r="E48" s="281"/>
      <c r="F48" s="281"/>
      <c r="G48" s="281"/>
      <c r="H48" s="281"/>
      <c r="I48" s="281"/>
      <c r="J48" s="281"/>
      <c r="K48" s="281"/>
      <c r="L48" s="281"/>
    </row>
    <row r="49" spans="1:12" ht="16.2">
      <c r="A49" s="281"/>
      <c r="B49" s="281"/>
      <c r="C49" s="281"/>
      <c r="D49" s="281"/>
      <c r="E49" s="281"/>
      <c r="F49" s="281"/>
      <c r="G49" s="281"/>
      <c r="H49" s="281"/>
      <c r="I49" s="281"/>
      <c r="J49" s="281"/>
      <c r="K49" s="281"/>
      <c r="L49" s="281"/>
    </row>
    <row r="50" spans="1:12" ht="16.2">
      <c r="A50" s="281"/>
      <c r="B50" s="281"/>
      <c r="C50" s="281"/>
      <c r="D50" s="281"/>
      <c r="E50" s="281"/>
      <c r="F50" s="281"/>
      <c r="G50" s="281"/>
      <c r="H50" s="281"/>
      <c r="I50" s="281"/>
    </row>
  </sheetData>
  <sheetProtection algorithmName="SHA-512" hashValue="E7CiLy6zOMOK/2xR2pd9HxWd/qHDfFwLF1a81rr+TisXCtY1ydasHpbm7pK/w4kgw9W1+t8CluWPoerjdtOSvQ==" saltValue="3DJk1CC6XmGjRP0x+Lf6GQ==" spinCount="100000" sheet="1" objects="1" scenarios="1"/>
  <mergeCells count="11">
    <mergeCell ref="I14:J14"/>
    <mergeCell ref="B17:J17"/>
    <mergeCell ref="B18:J19"/>
    <mergeCell ref="M26:R26"/>
    <mergeCell ref="J3:K3"/>
    <mergeCell ref="D4:H4"/>
    <mergeCell ref="B6:E6"/>
    <mergeCell ref="M6:R6"/>
    <mergeCell ref="A8:D8"/>
    <mergeCell ref="A9:C9"/>
    <mergeCell ref="I9:K9"/>
  </mergeCells>
  <phoneticPr fontId="10"/>
  <printOptions horizontalCentere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dc:creator>
  <cp:lastModifiedBy>松島</cp:lastModifiedBy>
  <dcterms:created xsi:type="dcterms:W3CDTF">2025-07-23T01:06:17Z</dcterms:created>
  <dcterms:modified xsi:type="dcterms:W3CDTF">2025-09-17T00:52:03Z</dcterms:modified>
</cp:coreProperties>
</file>