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130\"/>
    </mc:Choice>
  </mc:AlternateContent>
  <xr:revisionPtr revIDLastSave="0" documentId="13_ncr:1_{63154952-6035-4B8A-88D8-7BAB16C69AF5}" xr6:coauthVersionLast="47" xr6:coauthVersionMax="47" xr10:uidLastSave="{00000000-0000-0000-0000-000000000000}"/>
  <bookViews>
    <workbookView xWindow="-108" yWindow="-108" windowWidth="23256" windowHeight="12456" xr2:uid="{00000000-000D-0000-FFFF-FFFF00000000}"/>
  </bookViews>
  <sheets>
    <sheet name="非会員用申込書" sheetId="26" r:id="rId1"/>
    <sheet name="計算書" sheetId="34" state="hidden" r:id="rId2"/>
    <sheet name="請求書" sheetId="27" state="hidden" r:id="rId3"/>
    <sheet name="見積書" sheetId="28" state="hidden" r:id="rId4"/>
    <sheet name="納品書" sheetId="29" state="hidden" r:id="rId5"/>
    <sheet name="領収書" sheetId="30" state="hidden" r:id="rId6"/>
    <sheet name="【非会員】書籍送付案内 " sheetId="33" state="hidden" r:id="rId7"/>
    <sheet name="その他送付" sheetId="20" state="hidden" r:id="rId8"/>
  </sheets>
  <definedNames>
    <definedName name="_xlnm.Print_Area" localSheetId="6">'【非会員】書籍送付案内 '!$A$1:$AX$36</definedName>
    <definedName name="_xlnm.Print_Area" localSheetId="7">その他送付!$A$1:$K$32</definedName>
    <definedName name="_xlnm.Print_Area" localSheetId="1">計算書!$A$1:$O$44</definedName>
    <definedName name="_xlnm.Print_Area" localSheetId="3">見積書!$A$1:$AX$41</definedName>
    <definedName name="_xlnm.Print_Area" localSheetId="2">請求書!$A$1:$AX$47</definedName>
    <definedName name="_xlnm.Print_Area" localSheetId="4">納品書!$A$1:$AX$41</definedName>
    <definedName name="_xlnm.Print_Area" localSheetId="0">非会員用申込書!$A$1:$K$50</definedName>
    <definedName name="_xlnm.Print_Area" localSheetId="5">領収書!$A$1:$AX$41</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4" l="1"/>
  <c r="F50" i="34"/>
  <c r="N33" i="34" l="1"/>
  <c r="F47" i="34" s="1"/>
  <c r="K2" i="20"/>
  <c r="AP1" i="33"/>
  <c r="X31" i="34"/>
  <c r="U31" i="34"/>
  <c r="V31" i="34"/>
  <c r="W31" i="34"/>
  <c r="AP1" i="27"/>
  <c r="AP1" i="29" s="1"/>
  <c r="X23" i="34"/>
  <c r="X26" i="34"/>
  <c r="X28" i="34"/>
  <c r="W23" i="34"/>
  <c r="W26" i="34"/>
  <c r="V23" i="34"/>
  <c r="V26" i="34"/>
  <c r="U23" i="34"/>
  <c r="U26" i="34"/>
  <c r="J47" i="34"/>
  <c r="H47" i="34"/>
  <c r="B47" i="34"/>
  <c r="C41" i="34"/>
  <c r="I40" i="34"/>
  <c r="C40" i="34"/>
  <c r="C39" i="34"/>
  <c r="O47" i="34" s="1"/>
  <c r="I38" i="34"/>
  <c r="D38" i="34"/>
  <c r="C37" i="34"/>
  <c r="K47" i="34" s="1"/>
  <c r="C36" i="34"/>
  <c r="M47" i="34" s="1"/>
  <c r="D50" i="34" s="1"/>
  <c r="D35" i="34"/>
  <c r="L47" i="34" s="1"/>
  <c r="C50" i="34" s="1"/>
  <c r="H30" i="34"/>
  <c r="N30" i="34" s="1"/>
  <c r="H28" i="34"/>
  <c r="N28" i="34" s="1"/>
  <c r="H29" i="34"/>
  <c r="N29" i="34" s="1"/>
  <c r="H27" i="34"/>
  <c r="N27" i="34" s="1"/>
  <c r="H25" i="34"/>
  <c r="AZ47" i="34" s="1"/>
  <c r="H24" i="34"/>
  <c r="AY47" i="34" s="1"/>
  <c r="H8" i="34"/>
  <c r="Q8" i="34" s="1"/>
  <c r="Q9" i="34"/>
  <c r="H10" i="34"/>
  <c r="S10" i="34" s="1"/>
  <c r="H11" i="34"/>
  <c r="S11" i="34" s="1"/>
  <c r="H12" i="34"/>
  <c r="H13" i="34"/>
  <c r="H14" i="34"/>
  <c r="H15" i="34"/>
  <c r="H16" i="34"/>
  <c r="H17" i="34"/>
  <c r="Q17" i="34" s="1"/>
  <c r="H18" i="34"/>
  <c r="Q18" i="34" s="1"/>
  <c r="H19" i="34"/>
  <c r="Q19" i="34" s="1"/>
  <c r="H20" i="34"/>
  <c r="Q20" i="34" s="1"/>
  <c r="Q21" i="34"/>
  <c r="H22" i="34"/>
  <c r="Q22" i="34" s="1"/>
  <c r="H7" i="34"/>
  <c r="S7" i="34" s="1"/>
  <c r="AM47" i="34" l="1"/>
  <c r="AK47" i="34"/>
  <c r="AP1" i="30"/>
  <c r="B50" i="34"/>
  <c r="N47" i="34"/>
  <c r="E50" i="34" s="1"/>
  <c r="C8" i="27"/>
  <c r="A50" i="34"/>
  <c r="W28" i="34"/>
  <c r="V29" i="34"/>
  <c r="V28" i="34"/>
  <c r="V21" i="34"/>
  <c r="N21" i="34"/>
  <c r="X21" i="34" s="1"/>
  <c r="V20" i="34"/>
  <c r="V19" i="34"/>
  <c r="U30" i="34"/>
  <c r="X29" i="34"/>
  <c r="V30" i="34"/>
  <c r="X30" i="34"/>
  <c r="AO47" i="34"/>
  <c r="W30" i="34"/>
  <c r="U29" i="34"/>
  <c r="W29" i="34"/>
  <c r="U28" i="34"/>
  <c r="W21" i="34"/>
  <c r="W19" i="34"/>
  <c r="S21" i="34"/>
  <c r="V22" i="34"/>
  <c r="AG47" i="34"/>
  <c r="W22" i="34"/>
  <c r="AF47" i="34"/>
  <c r="AE47" i="34"/>
  <c r="W20" i="34"/>
  <c r="AD47" i="34"/>
  <c r="V18" i="34"/>
  <c r="X18" i="34"/>
  <c r="W18" i="34"/>
  <c r="AC47" i="34"/>
  <c r="U17" i="34"/>
  <c r="W17" i="34"/>
  <c r="V17" i="34"/>
  <c r="V11" i="34"/>
  <c r="W11" i="34"/>
  <c r="V10" i="34"/>
  <c r="V9" i="34"/>
  <c r="V8" i="34"/>
  <c r="W10" i="34"/>
  <c r="U47" i="34"/>
  <c r="W9" i="34"/>
  <c r="T47" i="34"/>
  <c r="S47" i="34"/>
  <c r="W8" i="34"/>
  <c r="U27" i="34"/>
  <c r="AI47" i="34"/>
  <c r="W27" i="34"/>
  <c r="U7" i="34"/>
  <c r="M45" i="27"/>
  <c r="AI45" i="27"/>
  <c r="AP1" i="28"/>
  <c r="X27" i="34"/>
  <c r="V27" i="34"/>
  <c r="N16" i="34"/>
  <c r="X16" i="34" s="1"/>
  <c r="V16" i="34"/>
  <c r="AA47" i="34"/>
  <c r="W16" i="34"/>
  <c r="S15" i="34"/>
  <c r="V15" i="34"/>
  <c r="Z47" i="34"/>
  <c r="W15" i="34"/>
  <c r="U16" i="34"/>
  <c r="N14" i="34"/>
  <c r="X14" i="34" s="1"/>
  <c r="W14" i="34"/>
  <c r="Y47" i="34"/>
  <c r="U15" i="34"/>
  <c r="S13" i="34"/>
  <c r="W13" i="34"/>
  <c r="X47" i="34"/>
  <c r="U13" i="34"/>
  <c r="U14" i="34"/>
  <c r="S12" i="34"/>
  <c r="W12" i="34"/>
  <c r="W47" i="34"/>
  <c r="U12" i="34"/>
  <c r="V14" i="34"/>
  <c r="V13" i="34"/>
  <c r="V12" i="34"/>
  <c r="V47" i="34"/>
  <c r="U11" i="34"/>
  <c r="U22" i="34"/>
  <c r="U10" i="34"/>
  <c r="U21" i="34"/>
  <c r="U9" i="34"/>
  <c r="U20" i="34"/>
  <c r="U8" i="34"/>
  <c r="X11" i="34"/>
  <c r="U19" i="34"/>
  <c r="AB47" i="34"/>
  <c r="U18" i="34"/>
  <c r="X9" i="34"/>
  <c r="C8" i="33"/>
  <c r="Q47" i="34"/>
  <c r="V7" i="34"/>
  <c r="W7" i="34"/>
  <c r="S18" i="34"/>
  <c r="N20" i="34"/>
  <c r="X20" i="34" s="1"/>
  <c r="S20" i="34"/>
  <c r="S17" i="34"/>
  <c r="N19" i="34"/>
  <c r="X19" i="34" s="1"/>
  <c r="N18" i="34"/>
  <c r="N17" i="34"/>
  <c r="X17" i="34" s="1"/>
  <c r="N13" i="34"/>
  <c r="X13" i="34" s="1"/>
  <c r="S19" i="34"/>
  <c r="N11" i="34"/>
  <c r="S22" i="34"/>
  <c r="Q27" i="34"/>
  <c r="N9" i="34"/>
  <c r="Q30" i="34"/>
  <c r="N7" i="34"/>
  <c r="X7" i="34" s="1"/>
  <c r="N8" i="34"/>
  <c r="X8" i="34" s="1"/>
  <c r="S27" i="34"/>
  <c r="S9" i="34"/>
  <c r="N12" i="34"/>
  <c r="X12" i="34" s="1"/>
  <c r="S8" i="34"/>
  <c r="N10" i="34"/>
  <c r="X10" i="34" s="1"/>
  <c r="N22" i="34"/>
  <c r="X22" i="34" s="1"/>
  <c r="S30" i="34"/>
  <c r="Q16" i="34"/>
  <c r="Q13" i="34"/>
  <c r="Q29" i="34"/>
  <c r="Q28" i="34"/>
  <c r="Q7" i="34"/>
  <c r="Q11" i="34"/>
  <c r="S14" i="34"/>
  <c r="Q10" i="34"/>
  <c r="S29" i="34"/>
  <c r="N15" i="34"/>
  <c r="X15" i="34" s="1"/>
  <c r="S28" i="34"/>
  <c r="Q15" i="34"/>
  <c r="Q14" i="34"/>
  <c r="S16" i="34"/>
  <c r="Q12" i="34"/>
  <c r="C26" i="27" l="1" a="1"/>
  <c r="C26" i="27" s="1"/>
  <c r="AM27" i="27" a="1"/>
  <c r="AM27" i="27" s="1"/>
  <c r="AM28" i="27" a="1"/>
  <c r="AM28" i="27" s="1"/>
  <c r="AM29" i="27" a="1"/>
  <c r="AM29" i="27" s="1"/>
  <c r="AM30" i="27" a="1"/>
  <c r="AM30" i="27" s="1"/>
  <c r="AM32" i="27" a="1"/>
  <c r="AM32" i="27" s="1"/>
  <c r="AM23" i="27" a="1"/>
  <c r="AM23" i="27" s="1"/>
  <c r="AM31" i="27" a="1"/>
  <c r="AM31" i="27" s="1"/>
  <c r="AM24" i="27" a="1"/>
  <c r="AM24" i="27" s="1"/>
  <c r="AM22" i="27" a="1"/>
  <c r="AM22" i="27" s="1"/>
  <c r="AM25" i="27" a="1"/>
  <c r="AM25" i="27" s="1"/>
  <c r="AM26" i="27" a="1"/>
  <c r="AM26" i="27" s="1"/>
  <c r="C27" i="27" a="1"/>
  <c r="C27" i="27" s="1"/>
  <c r="AH26" i="27" a="1"/>
  <c r="AH26" i="27" s="1"/>
  <c r="AH27" i="27" a="1"/>
  <c r="AH27" i="27" s="1"/>
  <c r="AH28" i="27" a="1"/>
  <c r="AH28" i="27" s="1"/>
  <c r="AH29" i="27" a="1"/>
  <c r="AH29" i="27" s="1"/>
  <c r="AH32" i="27" a="1"/>
  <c r="AH32" i="27" s="1"/>
  <c r="AH30" i="27" a="1"/>
  <c r="AH30" i="27" s="1"/>
  <c r="AH31" i="27" a="1"/>
  <c r="AH31" i="27" s="1"/>
  <c r="AH23" i="27" a="1"/>
  <c r="AH23" i="27" s="1"/>
  <c r="AH22" i="27" a="1"/>
  <c r="AH22" i="27" s="1"/>
  <c r="AH24" i="27" a="1"/>
  <c r="AH24" i="27" s="1"/>
  <c r="AH25" i="27" a="1"/>
  <c r="AH25" i="27" s="1"/>
  <c r="C28" i="27" a="1"/>
  <c r="C28" i="27" s="1"/>
  <c r="C29" i="27" a="1"/>
  <c r="C29" i="27" s="1"/>
  <c r="C22" i="27" a="1"/>
  <c r="C22" i="27" s="1"/>
  <c r="C32" i="27" a="1"/>
  <c r="C32" i="27" s="1"/>
  <c r="C25" i="27" a="1"/>
  <c r="C25" i="27" s="1"/>
  <c r="C31" i="27" a="1"/>
  <c r="C31" i="27" s="1"/>
  <c r="C24" i="27" a="1"/>
  <c r="C24" i="27" s="1"/>
  <c r="C30" i="27" a="1"/>
  <c r="C30" i="27" s="1"/>
  <c r="C23" i="27" a="1"/>
  <c r="C23" i="27" s="1"/>
  <c r="AR29" i="27" a="1"/>
  <c r="AR29" i="27" s="1"/>
  <c r="AR23" i="27" a="1"/>
  <c r="AR23" i="27" s="1"/>
  <c r="AR30" i="27" a="1"/>
  <c r="AR30" i="27" s="1"/>
  <c r="AR24" i="27" a="1"/>
  <c r="AR24" i="27" s="1"/>
  <c r="AR32" i="27" a="1"/>
  <c r="AR32" i="27" s="1"/>
  <c r="AR31" i="27" a="1"/>
  <c r="AR31" i="27" s="1"/>
  <c r="AR22" i="27" a="1"/>
  <c r="AR22" i="27" s="1"/>
  <c r="AR25" i="27" a="1"/>
  <c r="AR25" i="27" s="1"/>
  <c r="AR26" i="27" a="1"/>
  <c r="AR26" i="27" s="1"/>
  <c r="AR27" i="27" a="1"/>
  <c r="AR27" i="27" s="1"/>
  <c r="AR28" i="27" a="1"/>
  <c r="AR28" i="27" s="1"/>
  <c r="S31" i="34"/>
  <c r="N31" i="34"/>
  <c r="Q31" i="34"/>
  <c r="N34" i="34" l="1"/>
  <c r="G47" i="34" s="1"/>
  <c r="D47" i="34"/>
  <c r="F6" i="20" l="1"/>
  <c r="V9" i="30" l="1"/>
  <c r="V9" i="29"/>
  <c r="V9" i="28"/>
  <c r="J3" i="20"/>
  <c r="AL2" i="33" l="1"/>
  <c r="AK2" i="33" l="1"/>
  <c r="B6" i="20" l="1"/>
  <c r="C8" i="28"/>
  <c r="C8" i="29"/>
  <c r="C8" i="30"/>
  <c r="AR31" i="30" l="1"/>
  <c r="C32" i="29"/>
  <c r="C32" i="28"/>
  <c r="C32" i="30"/>
  <c r="F33" i="33"/>
  <c r="AH32" i="30"/>
  <c r="AH32" i="29"/>
  <c r="AH32" i="28"/>
  <c r="AM32" i="29"/>
  <c r="AK33" i="33"/>
  <c r="AM32" i="28"/>
  <c r="AM32" i="30"/>
  <c r="C31" i="29"/>
  <c r="F32" i="33"/>
  <c r="C31" i="30"/>
  <c r="C31" i="28"/>
  <c r="AH31" i="29"/>
  <c r="AH31" i="28"/>
  <c r="AH31" i="30"/>
  <c r="AM31" i="29"/>
  <c r="AK32" i="33"/>
  <c r="AM31" i="28"/>
  <c r="AM31" i="30"/>
  <c r="AR30" i="30"/>
  <c r="AR30" i="28"/>
  <c r="AR30" i="29"/>
  <c r="AM30" i="28"/>
  <c r="AM30" i="30"/>
  <c r="AM30" i="29"/>
  <c r="AK31" i="33"/>
  <c r="C30" i="28"/>
  <c r="C30" i="30"/>
  <c r="C30" i="29"/>
  <c r="F31" i="33"/>
  <c r="AH30" i="29"/>
  <c r="AH30" i="28"/>
  <c r="AH30" i="30"/>
  <c r="AM29" i="28"/>
  <c r="AM29" i="30"/>
  <c r="AM29" i="29"/>
  <c r="AK30" i="33"/>
  <c r="AH29" i="29"/>
  <c r="AH29" i="30"/>
  <c r="AH29" i="28"/>
  <c r="C29" i="28"/>
  <c r="C29" i="29"/>
  <c r="F30" i="33"/>
  <c r="C29" i="30"/>
  <c r="AH28" i="28"/>
  <c r="AH28" i="29"/>
  <c r="AH28" i="30"/>
  <c r="AM28" i="28"/>
  <c r="AM28" i="30"/>
  <c r="AM28" i="29"/>
  <c r="AK29" i="33"/>
  <c r="C28" i="28"/>
  <c r="C28" i="30"/>
  <c r="C28" i="29"/>
  <c r="F29" i="33"/>
  <c r="F28" i="33"/>
  <c r="C27" i="30"/>
  <c r="C27" i="28"/>
  <c r="C27" i="29"/>
  <c r="AH27" i="28"/>
  <c r="AH27" i="30"/>
  <c r="AH27" i="29"/>
  <c r="AM27" i="28"/>
  <c r="AM27" i="30"/>
  <c r="AM27" i="29"/>
  <c r="AK28" i="33"/>
  <c r="AK27" i="33"/>
  <c r="AM26" i="30"/>
  <c r="AM26" i="28"/>
  <c r="AM26" i="29"/>
  <c r="C26" i="30"/>
  <c r="F27" i="33"/>
  <c r="C26" i="29"/>
  <c r="C26" i="28"/>
  <c r="AH26" i="28"/>
  <c r="AH26" i="30"/>
  <c r="AH26" i="29"/>
  <c r="AK26" i="33"/>
  <c r="AM25" i="30"/>
  <c r="AM25" i="29"/>
  <c r="AM25" i="28"/>
  <c r="C25" i="30"/>
  <c r="C25" i="28"/>
  <c r="F26" i="33"/>
  <c r="C25" i="29"/>
  <c r="AH25" i="30"/>
  <c r="AH25" i="29"/>
  <c r="AH25" i="28"/>
  <c r="C24" i="30"/>
  <c r="C24" i="28"/>
  <c r="C24" i="29"/>
  <c r="F25" i="33"/>
  <c r="AM24" i="30"/>
  <c r="AK25" i="33"/>
  <c r="AM24" i="28"/>
  <c r="AM24" i="29"/>
  <c r="AH24" i="28"/>
  <c r="AH24" i="30"/>
  <c r="AH24" i="29"/>
  <c r="F23" i="33"/>
  <c r="AK23" i="33"/>
  <c r="F24" i="33"/>
  <c r="AK24" i="33"/>
  <c r="C23" i="29"/>
  <c r="C23" i="28"/>
  <c r="C23" i="30"/>
  <c r="AH23" i="30"/>
  <c r="AH23" i="29"/>
  <c r="AH23" i="28"/>
  <c r="AM23" i="30"/>
  <c r="AM23" i="29"/>
  <c r="AM23" i="28"/>
  <c r="AM22" i="30"/>
  <c r="AM22" i="28"/>
  <c r="AM22" i="29"/>
  <c r="AH22" i="30"/>
  <c r="AH22" i="28"/>
  <c r="AH22" i="29"/>
  <c r="AR31" i="28" l="1"/>
  <c r="AR31" i="29"/>
  <c r="AR32" i="30"/>
  <c r="AR32" i="28"/>
  <c r="AR32" i="29"/>
  <c r="AR29" i="28"/>
  <c r="AR29" i="29"/>
  <c r="AR29" i="30"/>
  <c r="AR28" i="28"/>
  <c r="AR28" i="29"/>
  <c r="AR28" i="30"/>
  <c r="AR27" i="29"/>
  <c r="AR27" i="28"/>
  <c r="AR27" i="30"/>
  <c r="AR26" i="28"/>
  <c r="AR26" i="29"/>
  <c r="AR26" i="30"/>
  <c r="AR25" i="28"/>
  <c r="AR25" i="30"/>
  <c r="AR25" i="29"/>
  <c r="AR24" i="28"/>
  <c r="AR24" i="29"/>
  <c r="AR24" i="30"/>
  <c r="AR23" i="29"/>
  <c r="AR23" i="30"/>
  <c r="AR23" i="28"/>
  <c r="AR35" i="27"/>
  <c r="C22" i="29"/>
  <c r="C22" i="30"/>
  <c r="AR22" i="30"/>
  <c r="AR22" i="28"/>
  <c r="AR22" i="29"/>
  <c r="C22" i="28"/>
  <c r="AR35" i="29" l="1"/>
  <c r="AR35" i="30"/>
  <c r="AR35" i="28"/>
  <c r="O37" i="27"/>
  <c r="AR34" i="27"/>
  <c r="AR33" i="27" l="1"/>
  <c r="AR34" i="28"/>
  <c r="AR34" i="29"/>
  <c r="AR34" i="30"/>
  <c r="AR33" i="29" l="1"/>
  <c r="AR33" i="30"/>
  <c r="AR33" i="28"/>
  <c r="O37" i="29"/>
  <c r="O37" i="28"/>
  <c r="O37" i="3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<sst xmlns="http://schemas.openxmlformats.org/spreadsheetml/2006/main" count="348" uniqueCount="248">
  <si>
    <t>請　求　書</t>
    <rPh sb="0" eb="1">
      <t>ショウ</t>
    </rPh>
    <rPh sb="2" eb="3">
      <t>モトム</t>
    </rPh>
    <rPh sb="4" eb="5">
      <t>ショ</t>
    </rPh>
    <phoneticPr fontId="12"/>
  </si>
  <si>
    <t>消費税(10%)</t>
    <rPh sb="0" eb="3">
      <t>ショウヒゼイ</t>
    </rPh>
    <phoneticPr fontId="12"/>
  </si>
  <si>
    <t>税 抜 金 額</t>
    <rPh sb="0" eb="1">
      <t>ゼイ</t>
    </rPh>
    <rPh sb="2" eb="3">
      <t>ヌ</t>
    </rPh>
    <rPh sb="4" eb="5">
      <t>カネ</t>
    </rPh>
    <rPh sb="6" eb="7">
      <t>ガク</t>
    </rPh>
    <phoneticPr fontId="12"/>
  </si>
  <si>
    <t>地籍フォーマット2000の手引き ～数値地籍情報の利活用に向けて～</t>
    <rPh sb="18" eb="20">
      <t>スウチ</t>
    </rPh>
    <rPh sb="20" eb="22">
      <t>チセキ</t>
    </rPh>
    <rPh sb="22" eb="24">
      <t>ジョウホウ</t>
    </rPh>
    <rPh sb="25" eb="28">
      <t>リカツヨウ</t>
    </rPh>
    <rPh sb="29" eb="30">
      <t>ム</t>
    </rPh>
    <phoneticPr fontId="20"/>
  </si>
  <si>
    <t>　　　　　　　　全国国土調査協会発行図書</t>
    <rPh sb="8" eb="10">
      <t>ゼンコク</t>
    </rPh>
    <rPh sb="16" eb="18">
      <t>ハッコウ</t>
    </rPh>
    <rPh sb="18" eb="20">
      <t>トショ</t>
    </rPh>
    <phoneticPr fontId="20"/>
  </si>
  <si>
    <t>販売価格
（税込価格）</t>
    <rPh sb="0" eb="2">
      <t>ハンバイ</t>
    </rPh>
    <rPh sb="2" eb="4">
      <t>カカク</t>
    </rPh>
    <rPh sb="6" eb="8">
      <t>ゼイコ</t>
    </rPh>
    <rPh sb="8" eb="10">
      <t>カカク</t>
    </rPh>
    <phoneticPr fontId="20"/>
  </si>
  <si>
    <t>数量</t>
    <rPh sb="0" eb="2">
      <t>スウリョウ</t>
    </rPh>
    <phoneticPr fontId="20"/>
  </si>
  <si>
    <t>備考</t>
    <rPh sb="0" eb="2">
      <t>ビコウ</t>
    </rPh>
    <phoneticPr fontId="20"/>
  </si>
  <si>
    <t>国土調査関係法令集（改訂第１２版）</t>
    <phoneticPr fontId="20"/>
  </si>
  <si>
    <t>地籍調査　初任者マニュアル</t>
    <rPh sb="0" eb="2">
      <t>チセキ</t>
    </rPh>
    <rPh sb="2" eb="4">
      <t>チョウサ</t>
    </rPh>
    <rPh sb="5" eb="8">
      <t>ショニンシャ</t>
    </rPh>
    <phoneticPr fontId="20"/>
  </si>
  <si>
    <t>一筆地調査の手引き</t>
    <rPh sb="0" eb="2">
      <t>イッピツ</t>
    </rPh>
    <rPh sb="2" eb="3">
      <t>チ</t>
    </rPh>
    <rPh sb="3" eb="5">
      <t>チョウサ</t>
    </rPh>
    <rPh sb="6" eb="8">
      <t>テビ</t>
    </rPh>
    <phoneticPr fontId="20"/>
  </si>
  <si>
    <t>地籍測量の手引（第８版・令和３年版）</t>
    <rPh sb="5" eb="7">
      <t>テビキ</t>
    </rPh>
    <rPh sb="8" eb="9">
      <t>ダイ</t>
    </rPh>
    <rPh sb="10" eb="11">
      <t>ハン</t>
    </rPh>
    <rPh sb="12" eb="14">
      <t>レイワ</t>
    </rPh>
    <rPh sb="15" eb="16">
      <t>ネン</t>
    </rPh>
    <rPh sb="16" eb="17">
      <t>バン</t>
    </rPh>
    <phoneticPr fontId="20"/>
  </si>
  <si>
    <t>みなさんの暮らしにつながる地籍調査＜一般編＞</t>
    <rPh sb="20" eb="21">
      <t>ヘン</t>
    </rPh>
    <phoneticPr fontId="20"/>
  </si>
  <si>
    <t>みなさんの暮らしにつながる地籍調査＜街区境界調査編＞</t>
    <rPh sb="24" eb="25">
      <t>ヘン</t>
    </rPh>
    <phoneticPr fontId="20"/>
  </si>
  <si>
    <t>みなさんの暮らしにつながる地籍調査＜リモセン編＞</t>
    <rPh sb="22" eb="23">
      <t>ヘン</t>
    </rPh>
    <phoneticPr fontId="20"/>
  </si>
  <si>
    <t>地籍調査をすすめましょう（平成27年版）</t>
    <phoneticPr fontId="20"/>
  </si>
  <si>
    <t>まもってあげたい未来の安心－地籍調査のあらまし（平成28年版）</t>
    <phoneticPr fontId="20"/>
  </si>
  <si>
    <t>ザ・ちせき(マンガ)（平成26年版）</t>
    <phoneticPr fontId="20"/>
  </si>
  <si>
    <t>安全な地籍調査（平成21年版）</t>
    <phoneticPr fontId="20"/>
  </si>
  <si>
    <t>　　　　　　　　【斡旋図書】民事法務協会</t>
    <phoneticPr fontId="20"/>
  </si>
  <si>
    <t>表示登記教材 地目認定（改訂版）</t>
    <phoneticPr fontId="20"/>
  </si>
  <si>
    <t>　　　　　　　　【斡旋図書】日本国土調査測量協会</t>
    <phoneticPr fontId="20"/>
  </si>
  <si>
    <t>地籍調査ハンドブック(平成23年度版)</t>
    <phoneticPr fontId="20"/>
  </si>
  <si>
    <t>（送付先）</t>
    <rPh sb="1" eb="4">
      <t>ソウフサキ</t>
    </rPh>
    <phoneticPr fontId="20"/>
  </si>
  <si>
    <t>ご住所</t>
    <rPh sb="1" eb="3">
      <t>ジュウショ</t>
    </rPh>
    <phoneticPr fontId="20"/>
  </si>
  <si>
    <t>請求№</t>
    <rPh sb="0" eb="2">
      <t>セイキュウ</t>
    </rPh>
    <phoneticPr fontId="12"/>
  </si>
  <si>
    <t>入金日</t>
    <rPh sb="0" eb="2">
      <t>ニュウキン</t>
    </rPh>
    <rPh sb="2" eb="3">
      <t>ヒ</t>
    </rPh>
    <phoneticPr fontId="12"/>
  </si>
  <si>
    <t>発送日</t>
    <rPh sb="0" eb="2">
      <t>ハッソウ</t>
    </rPh>
    <rPh sb="2" eb="3">
      <t>ヒ</t>
    </rPh>
    <phoneticPr fontId="12"/>
  </si>
  <si>
    <t>名前</t>
    <rPh sb="0" eb="2">
      <t>ナマエ</t>
    </rPh>
    <phoneticPr fontId="12"/>
  </si>
  <si>
    <t>郵便番号</t>
    <rPh sb="0" eb="2">
      <t>ユウビン</t>
    </rPh>
    <rPh sb="2" eb="4">
      <t>バンゴウ</t>
    </rPh>
    <phoneticPr fontId="12"/>
  </si>
  <si>
    <t>書類送付のご案内</t>
    <rPh sb="0" eb="2">
      <t>ショルイ</t>
    </rPh>
    <rPh sb="2" eb="4">
      <t>ソウフ</t>
    </rPh>
    <rPh sb="6" eb="8">
      <t>アンナイ</t>
    </rPh>
    <phoneticPr fontId="12"/>
  </si>
  <si>
    <t>敬具</t>
    <rPh sb="0" eb="2">
      <t>ケイグ</t>
    </rPh>
    <phoneticPr fontId="12"/>
  </si>
  <si>
    <t>記</t>
    <phoneticPr fontId="12"/>
  </si>
  <si>
    <t>以上</t>
    <rPh sb="0" eb="2">
      <t>イジョウ</t>
    </rPh>
    <phoneticPr fontId="12"/>
  </si>
  <si>
    <t>郵便番号</t>
    <rPh sb="0" eb="4">
      <t>ユウビンバンゴウ</t>
    </rPh>
    <phoneticPr fontId="20"/>
  </si>
  <si>
    <t>〒</t>
    <phoneticPr fontId="12"/>
  </si>
  <si>
    <t>TEL</t>
    <phoneticPr fontId="12"/>
  </si>
  <si>
    <t>厚さ
合計</t>
    <rPh sb="0" eb="1">
      <t>アツ</t>
    </rPh>
    <rPh sb="3" eb="5">
      <t>ゴウケイ</t>
    </rPh>
    <phoneticPr fontId="12"/>
  </si>
  <si>
    <t>金額
合計</t>
    <rPh sb="0" eb="2">
      <t>キンガク</t>
    </rPh>
    <rPh sb="3" eb="5">
      <t>ゴウケイ</t>
    </rPh>
    <phoneticPr fontId="12"/>
  </si>
  <si>
    <t>送 料</t>
    <rPh sb="0" eb="1">
      <t>ソウ</t>
    </rPh>
    <rPh sb="2" eb="3">
      <t>リョウ</t>
    </rPh>
    <phoneticPr fontId="12"/>
  </si>
  <si>
    <t>合 計</t>
    <rPh sb="0" eb="1">
      <t>ゴウ</t>
    </rPh>
    <rPh sb="2" eb="3">
      <t>ケイ</t>
    </rPh>
    <phoneticPr fontId="12"/>
  </si>
  <si>
    <t>請求書発送日</t>
    <rPh sb="0" eb="3">
      <t>セイキュウショ</t>
    </rPh>
    <rPh sb="3" eb="5">
      <t>ハッソウ</t>
    </rPh>
    <rPh sb="5" eb="6">
      <t>ビ</t>
    </rPh>
    <phoneticPr fontId="12"/>
  </si>
  <si>
    <t>住所</t>
    <rPh sb="0" eb="2">
      <t>ジュウショ</t>
    </rPh>
    <phoneticPr fontId="12"/>
  </si>
  <si>
    <t>電話番号</t>
    <rPh sb="0" eb="2">
      <t>デンワ</t>
    </rPh>
    <rPh sb="2" eb="4">
      <t>バンゴウ</t>
    </rPh>
    <phoneticPr fontId="12"/>
  </si>
  <si>
    <t>様</t>
    <rPh sb="0" eb="1">
      <t>サマ</t>
    </rPh>
    <phoneticPr fontId="12"/>
  </si>
  <si>
    <t>総 計</t>
    <rPh sb="0" eb="1">
      <t>ソウ</t>
    </rPh>
    <rPh sb="2" eb="3">
      <t>ケイ</t>
    </rPh>
    <phoneticPr fontId="12"/>
  </si>
  <si>
    <t>日本国土調査測量協会</t>
    <phoneticPr fontId="12"/>
  </si>
  <si>
    <t>日本加除出版</t>
    <rPh sb="0" eb="2">
      <t>ニホン</t>
    </rPh>
    <rPh sb="2" eb="4">
      <t>カジョ</t>
    </rPh>
    <rPh sb="4" eb="6">
      <t>シュッパン</t>
    </rPh>
    <phoneticPr fontId="12"/>
  </si>
  <si>
    <t>民事法務協会</t>
    <rPh sb="0" eb="2">
      <t>ミンジ</t>
    </rPh>
    <rPh sb="2" eb="6">
      <t>ホウムキョウカイ</t>
    </rPh>
    <phoneticPr fontId="12"/>
  </si>
  <si>
    <t xml:space="preserve">全国国土調査協会 </t>
    <phoneticPr fontId="12"/>
  </si>
  <si>
    <t>注文台帳</t>
    <rPh sb="0" eb="4">
      <t>チュウモンダイチョウ</t>
    </rPh>
    <phoneticPr fontId="12"/>
  </si>
  <si>
    <t>No.</t>
    <phoneticPr fontId="12"/>
  </si>
  <si>
    <t>会員価格</t>
    <rPh sb="0" eb="2">
      <t>カイイン</t>
    </rPh>
    <rPh sb="2" eb="4">
      <t>カカク</t>
    </rPh>
    <phoneticPr fontId="12"/>
  </si>
  <si>
    <t>　</t>
    <phoneticPr fontId="12"/>
  </si>
  <si>
    <t>正誤表あり</t>
  </si>
  <si>
    <t>正誤表あり</t>
    <phoneticPr fontId="12"/>
  </si>
  <si>
    <t>厚さ合計</t>
    <rPh sb="0" eb="1">
      <t>アツ</t>
    </rPh>
    <rPh sb="2" eb="4">
      <t>ゴウケイ</t>
    </rPh>
    <phoneticPr fontId="20"/>
  </si>
  <si>
    <t>重さ合計</t>
    <rPh sb="0" eb="1">
      <t>オモ</t>
    </rPh>
    <rPh sb="2" eb="4">
      <t>ゴウケイ</t>
    </rPh>
    <phoneticPr fontId="2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</si>
  <si>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</si>
  <si>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2"/>
  </si>
  <si>
    <t>管理番号</t>
    <rPh sb="0" eb="2">
      <t>カンリ</t>
    </rPh>
    <rPh sb="2" eb="4">
      <t>バンゴウ</t>
    </rPh>
    <phoneticPr fontId="12"/>
  </si>
  <si>
    <t>地籍測量及び地積測定における作業の記録及び成果の記載例〈地上法版〉</t>
  </si>
  <si>
    <t>街区境界、航測法未掲載</t>
    <rPh sb="0" eb="2">
      <t>ガイク</t>
    </rPh>
    <rPh sb="2" eb="4">
      <t>キョウカイ</t>
    </rPh>
    <rPh sb="5" eb="7">
      <t>コウソク</t>
    </rPh>
    <rPh sb="7" eb="8">
      <t>ホウ</t>
    </rPh>
    <rPh sb="8" eb="11">
      <t>ミケイサイ</t>
    </rPh>
    <phoneticPr fontId="20"/>
  </si>
  <si>
    <t>パンフレット</t>
    <phoneticPr fontId="20"/>
  </si>
  <si>
    <t>小冊子</t>
    <phoneticPr fontId="20"/>
  </si>
  <si>
    <t>請求番号</t>
    <rPh sb="0" eb="2">
      <t>セイキュウ</t>
    </rPh>
    <rPh sb="2" eb="4">
      <t>バンゴウ</t>
    </rPh>
    <phoneticPr fontId="12"/>
  </si>
  <si>
    <t>口座名義：　公益社団法人 全国国土調査協会</t>
    <phoneticPr fontId="12"/>
  </si>
  <si>
    <t>下記のとおり、御請求申し上げます。</t>
    <rPh sb="0" eb="2">
      <t>カキ</t>
    </rPh>
    <rPh sb="7" eb="10">
      <t>ゴセイキュウ</t>
    </rPh>
    <rPh sb="10" eb="11">
      <t>モウ</t>
    </rPh>
    <rPh sb="12" eb="13">
      <t>ア</t>
    </rPh>
    <phoneticPr fontId="12"/>
  </si>
  <si>
    <t>記</t>
    <rPh sb="0" eb="1">
      <t>キ</t>
    </rPh>
    <phoneticPr fontId="12"/>
  </si>
  <si>
    <t>品　　　名</t>
    <rPh sb="0" eb="1">
      <t>ヒン</t>
    </rPh>
    <rPh sb="4" eb="5">
      <t>メイ</t>
    </rPh>
    <phoneticPr fontId="12"/>
  </si>
  <si>
    <t>価　格</t>
    <rPh sb="0" eb="1">
      <t>アタイ</t>
    </rPh>
    <rPh sb="2" eb="3">
      <t>カク</t>
    </rPh>
    <phoneticPr fontId="12"/>
  </si>
  <si>
    <t>数　量</t>
    <rPh sb="0" eb="1">
      <t>カズ</t>
    </rPh>
    <rPh sb="2" eb="3">
      <t>リョウ</t>
    </rPh>
    <phoneticPr fontId="12"/>
  </si>
  <si>
    <t>小　計</t>
    <rPh sb="0" eb="1">
      <t>ショウ</t>
    </rPh>
    <rPh sb="2" eb="3">
      <t>ケイ</t>
    </rPh>
    <phoneticPr fontId="12"/>
  </si>
  <si>
    <t>請求金額</t>
    <rPh sb="0" eb="2">
      <t>セイキュウ</t>
    </rPh>
    <phoneticPr fontId="12"/>
  </si>
  <si>
    <t>（税込）</t>
    <rPh sb="1" eb="3">
      <t>ゼイコ</t>
    </rPh>
    <phoneticPr fontId="12"/>
  </si>
  <si>
    <t>シャ）ゼンコクコクドチョウサキョウカイ</t>
  </si>
  <si>
    <t>※恐れ入りますが、振込手数料は振込人様にて御負担ください</t>
    <phoneticPr fontId="12"/>
  </si>
  <si>
    <t>見　積　書</t>
    <rPh sb="0" eb="1">
      <t>ミ</t>
    </rPh>
    <rPh sb="2" eb="3">
      <t>セキ</t>
    </rPh>
    <rPh sb="4" eb="5">
      <t>ショ</t>
    </rPh>
    <phoneticPr fontId="12"/>
  </si>
  <si>
    <t>下記のとおり、御見積申し上げます。</t>
    <rPh sb="0" eb="2">
      <t>カキ</t>
    </rPh>
    <rPh sb="7" eb="8">
      <t>ゴ</t>
    </rPh>
    <rPh sb="8" eb="10">
      <t>ミツモリ</t>
    </rPh>
    <rPh sb="10" eb="11">
      <t>モウ</t>
    </rPh>
    <rPh sb="12" eb="13">
      <t>ア</t>
    </rPh>
    <phoneticPr fontId="12"/>
  </si>
  <si>
    <t>見積金額</t>
    <phoneticPr fontId="12"/>
  </si>
  <si>
    <t>納　品　書</t>
    <rPh sb="0" eb="1">
      <t>ノウ</t>
    </rPh>
    <rPh sb="2" eb="3">
      <t>ヒン</t>
    </rPh>
    <rPh sb="4" eb="5">
      <t>ショ</t>
    </rPh>
    <phoneticPr fontId="12"/>
  </si>
  <si>
    <t>下記のとおり、納品いたします。</t>
    <rPh sb="0" eb="2">
      <t>カキ</t>
    </rPh>
    <rPh sb="7" eb="9">
      <t>ノウヒン</t>
    </rPh>
    <phoneticPr fontId="12"/>
  </si>
  <si>
    <t>金額</t>
    <phoneticPr fontId="12"/>
  </si>
  <si>
    <t>領　収　書</t>
    <rPh sb="0" eb="1">
      <t>リョウ</t>
    </rPh>
    <rPh sb="2" eb="3">
      <t>オサム</t>
    </rPh>
    <rPh sb="4" eb="5">
      <t>ショ</t>
    </rPh>
    <phoneticPr fontId="12"/>
  </si>
  <si>
    <t>下記のとおり、領収いたしました。</t>
    <rPh sb="0" eb="2">
      <t>カキ</t>
    </rPh>
    <rPh sb="7" eb="9">
      <t>リョウシュウ</t>
    </rPh>
    <phoneticPr fontId="12"/>
  </si>
  <si>
    <t>みずほ銀行　町村会館出張所　　普通預金　口座番号 1012055</t>
    <phoneticPr fontId="12"/>
  </si>
  <si>
    <t>の場合　→　振込依頼人名：</t>
    <phoneticPr fontId="12"/>
  </si>
  <si>
    <t>(例)請求書番号が</t>
    <phoneticPr fontId="12"/>
  </si>
  <si>
    <t>合 計(税込)</t>
    <phoneticPr fontId="12"/>
  </si>
  <si>
    <t>書籍送付のご案内</t>
    <rPh sb="0" eb="2">
      <t>ショセキ</t>
    </rPh>
    <rPh sb="2" eb="4">
      <t>ソウフ</t>
    </rPh>
    <rPh sb="6" eb="8">
      <t>アンナイ</t>
    </rPh>
    <phoneticPr fontId="12"/>
  </si>
  <si>
    <t>敬 具</t>
    <rPh sb="0" eb="1">
      <t>ケイ</t>
    </rPh>
    <rPh sb="2" eb="3">
      <t>グ</t>
    </rPh>
    <phoneticPr fontId="12"/>
  </si>
  <si>
    <t>以 上</t>
    <rPh sb="0" eb="1">
      <t>イ</t>
    </rPh>
    <rPh sb="2" eb="3">
      <t>ウエ</t>
    </rPh>
    <phoneticPr fontId="12"/>
  </si>
  <si>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2"/>
  </si>
  <si>
    <t>書 籍 名</t>
    <rPh sb="0" eb="1">
      <t>ショ</t>
    </rPh>
    <rPh sb="2" eb="3">
      <t>セキ</t>
    </rPh>
    <rPh sb="4" eb="5">
      <t>ナ</t>
    </rPh>
    <phoneticPr fontId="12"/>
  </si>
  <si>
    <t>数 量</t>
    <rPh sb="0" eb="1">
      <t>カズ</t>
    </rPh>
    <rPh sb="2" eb="3">
      <t>リョウ</t>
    </rPh>
    <phoneticPr fontId="12"/>
  </si>
  <si>
    <t>自治体</t>
    <rPh sb="0" eb="3">
      <t>ジチタイ</t>
    </rPh>
    <phoneticPr fontId="12"/>
  </si>
  <si>
    <t>② 民亊法務公開</t>
    <rPh sb="2" eb="8">
      <t>ミンジホウムコウカイ</t>
    </rPh>
    <phoneticPr fontId="12"/>
  </si>
  <si>
    <t>① 日本加除出版</t>
    <phoneticPr fontId="12"/>
  </si>
  <si>
    <t>③ 国土測量協会</t>
    <rPh sb="2" eb="4">
      <t>コクド</t>
    </rPh>
    <rPh sb="4" eb="6">
      <t>ソクリョウ</t>
    </rPh>
    <rPh sb="6" eb="8">
      <t>キョウカイ</t>
    </rPh>
    <phoneticPr fontId="12"/>
  </si>
  <si>
    <t>民間</t>
    <phoneticPr fontId="12"/>
  </si>
  <si>
    <t>会員</t>
    <rPh sb="0" eb="2">
      <t>カイイン</t>
    </rPh>
    <phoneticPr fontId="12"/>
  </si>
  <si>
    <t>出 版 社</t>
    <rPh sb="0" eb="1">
      <t>デ</t>
    </rPh>
    <rPh sb="2" eb="3">
      <t>バン</t>
    </rPh>
    <rPh sb="4" eb="5">
      <t>シャ</t>
    </rPh>
    <phoneticPr fontId="12"/>
  </si>
  <si>
    <t>会員種別</t>
    <rPh sb="0" eb="2">
      <t>カイイン</t>
    </rPh>
    <rPh sb="2" eb="4">
      <t>シュベツ</t>
    </rPh>
    <phoneticPr fontId="12"/>
  </si>
  <si>
    <t>販売</t>
    <rPh sb="0" eb="2">
      <t>ハンバイ</t>
    </rPh>
    <phoneticPr fontId="12"/>
  </si>
  <si>
    <t>台帳</t>
    <rPh sb="0" eb="2">
      <t>ダイチョウ</t>
    </rPh>
    <phoneticPr fontId="12"/>
  </si>
  <si>
    <t>〇</t>
    <phoneticPr fontId="12"/>
  </si>
  <si>
    <t>×</t>
    <phoneticPr fontId="12"/>
  </si>
  <si>
    <t>作成</t>
    <rPh sb="0" eb="2">
      <t>サクセイ</t>
    </rPh>
    <phoneticPr fontId="12"/>
  </si>
  <si>
    <t>非会・民間</t>
    <rPh sb="0" eb="1">
      <t>ヒ</t>
    </rPh>
    <rPh sb="1" eb="2">
      <t>カイ</t>
    </rPh>
    <rPh sb="3" eb="5">
      <t>ミンカン</t>
    </rPh>
    <phoneticPr fontId="12"/>
  </si>
  <si>
    <t>入力</t>
    <rPh sb="0" eb="2">
      <t>ニュウリョク</t>
    </rPh>
    <phoneticPr fontId="12"/>
  </si>
  <si>
    <t>販売NG</t>
    <rPh sb="0" eb="2">
      <t>ハンバイ</t>
    </rPh>
    <phoneticPr fontId="12"/>
  </si>
  <si>
    <t>郵送</t>
    <rPh sb="0" eb="2">
      <t>ユウソウ</t>
    </rPh>
    <phoneticPr fontId="12"/>
  </si>
  <si>
    <t>不要</t>
    <rPh sb="0" eb="2">
      <t>フヨウ</t>
    </rPh>
    <phoneticPr fontId="12"/>
  </si>
  <si>
    <t>※通常の販売と同様</t>
    <rPh sb="1" eb="3">
      <t>ツウジョウ</t>
    </rPh>
    <rPh sb="4" eb="6">
      <t>ハンバイ</t>
    </rPh>
    <rPh sb="7" eb="9">
      <t>ドウヨウ</t>
    </rPh>
    <phoneticPr fontId="12"/>
  </si>
  <si>
    <t>送料
（会員）</t>
    <rPh sb="0" eb="2">
      <t>ソウリョウ</t>
    </rPh>
    <rPh sb="4" eb="6">
      <t>カイイン</t>
    </rPh>
    <phoneticPr fontId="12"/>
  </si>
  <si>
    <r>
      <t xml:space="preserve">送料
</t>
    </r>
    <r>
      <rPr>
        <sz val="10"/>
        <rFont val="ＭＳ Ｐゴシック"/>
        <family val="3"/>
        <charset val="128"/>
      </rPr>
      <t>（非会員）</t>
    </r>
    <rPh sb="0" eb="2">
      <t>ソウリョウ</t>
    </rPh>
    <rPh sb="4" eb="5">
      <t>ヒ</t>
    </rPh>
    <rPh sb="5" eb="7">
      <t>カイイン</t>
    </rPh>
    <phoneticPr fontId="12"/>
  </si>
  <si>
    <t>メルアド</t>
    <phoneticPr fontId="12"/>
  </si>
  <si>
    <t>御中</t>
    <rPh sb="0" eb="2">
      <t>オンチュウ</t>
    </rPh>
    <phoneticPr fontId="12"/>
  </si>
  <si>
    <t>一筆地
調査の手引</t>
  </si>
  <si>
    <t>一般
パンフレット</t>
    <rPh sb="0" eb="2">
      <t>イッパン</t>
    </rPh>
    <phoneticPr fontId="22"/>
  </si>
  <si>
    <t>街区
パンフレット</t>
    <rPh sb="0" eb="2">
      <t>ガイク</t>
    </rPh>
    <phoneticPr fontId="22"/>
  </si>
  <si>
    <t>リモセン
パンフレット</t>
  </si>
  <si>
    <t>地籍をすすめましょう
パンフレット</t>
    <rPh sb="0" eb="2">
      <t>チセキ</t>
    </rPh>
    <phoneticPr fontId="22"/>
  </si>
  <si>
    <t>ザ・ちせき
マンガ</t>
  </si>
  <si>
    <t>安全な
地籍調査</t>
    <rPh sb="0" eb="2">
      <t>アンゼン</t>
    </rPh>
    <rPh sb="4" eb="6">
      <t>チセキ</t>
    </rPh>
    <rPh sb="6" eb="8">
      <t>チョウサ</t>
    </rPh>
    <phoneticPr fontId="22"/>
  </si>
  <si>
    <t>　　　　　　【斡旋図書】民事法務協会</t>
    <phoneticPr fontId="20"/>
  </si>
  <si>
    <t>　　　　　　【斡旋図書】日本国土調査測量協会</t>
    <phoneticPr fontId="20"/>
  </si>
  <si>
    <t>書籍厚さ
単位：ｍｍ</t>
    <rPh sb="0" eb="2">
      <t>ショセキ</t>
    </rPh>
    <rPh sb="2" eb="3">
      <t>アツ</t>
    </rPh>
    <rPh sb="5" eb="7">
      <t>タンイ</t>
    </rPh>
    <phoneticPr fontId="12"/>
  </si>
  <si>
    <t>書籍重さ
単位：ｇ</t>
    <rPh sb="0" eb="2">
      <t>ショセキ</t>
    </rPh>
    <rPh sb="2" eb="3">
      <t>オモ</t>
    </rPh>
    <rPh sb="5" eb="7">
      <t>タンイ</t>
    </rPh>
    <phoneticPr fontId="12"/>
  </si>
  <si>
    <t>販売価格
（税込）</t>
    <rPh sb="0" eb="2">
      <t>ハンバイ</t>
    </rPh>
    <rPh sb="2" eb="4">
      <t>カカク</t>
    </rPh>
    <rPh sb="6" eb="8">
      <t>ゼイコ</t>
    </rPh>
    <phoneticPr fontId="20"/>
  </si>
  <si>
    <t>●申込先：公益社団法人　全国国土調査協会　広報研修部　</t>
    <phoneticPr fontId="20"/>
  </si>
  <si>
    <t>　〒100-0014　東京都千代田区永田町1丁目11番32号　全国町村会館西館8階　</t>
    <phoneticPr fontId="20"/>
  </si>
  <si>
    <t>注文日：</t>
    <rPh sb="0" eb="3">
      <t>チュウモンビ</t>
    </rPh>
    <phoneticPr fontId="12"/>
  </si>
  <si>
    <t>年　　月　　日</t>
    <rPh sb="0" eb="1">
      <t>ネン</t>
    </rPh>
    <rPh sb="3" eb="4">
      <t>ツキ</t>
    </rPh>
    <rPh sb="6" eb="7">
      <t>ヒ</t>
    </rPh>
    <phoneticPr fontId="12"/>
  </si>
  <si>
    <t>●非会員の場合、送料は注文者負担となります。</t>
    <rPh sb="1" eb="4">
      <t>ヒカイイン</t>
    </rPh>
    <rPh sb="5" eb="7">
      <t>バアイ</t>
    </rPh>
    <rPh sb="8" eb="10">
      <t>ソウリョウ</t>
    </rPh>
    <rPh sb="11" eb="13">
      <t>チュウモン</t>
    </rPh>
    <rPh sb="13" eb="14">
      <t>シャ</t>
    </rPh>
    <rPh sb="14" eb="16">
      <t>フタン</t>
    </rPh>
    <phoneticPr fontId="20"/>
  </si>
  <si>
    <t>A4サイズ・厚さ３ｃｍ以内・4kgまで全国一律料</t>
    <rPh sb="6" eb="7">
      <t>アツ</t>
    </rPh>
    <rPh sb="11" eb="13">
      <t>イナイ</t>
    </rPh>
    <phoneticPr fontId="12"/>
  </si>
  <si>
    <t>A4サイズ・厚さ制限なし・4kgまで全国一律料</t>
    <rPh sb="6" eb="7">
      <t>アツ</t>
    </rPh>
    <rPh sb="8" eb="10">
      <t>セイゲン</t>
    </rPh>
    <phoneticPr fontId="12"/>
  </si>
  <si>
    <t>←端数は四捨五入</t>
    <rPh sb="1" eb="3">
      <t>ハスウ</t>
    </rPh>
    <rPh sb="4" eb="8">
      <t>シシャゴニュウ</t>
    </rPh>
    <phoneticPr fontId="12"/>
  </si>
  <si>
    <t>　</t>
    <phoneticPr fontId="12"/>
  </si>
  <si>
    <t>民事法務協会から請求・発送</t>
    <rPh sb="8" eb="10">
      <t>セイキュウ</t>
    </rPh>
    <phoneticPr fontId="20"/>
  </si>
  <si>
    <t xml:space="preserve"> （記入例）100-1234</t>
    <rPh sb="2" eb="4">
      <t>キニュウ</t>
    </rPh>
    <rPh sb="4" eb="5">
      <t>レイ</t>
    </rPh>
    <phoneticPr fontId="12"/>
  </si>
  <si>
    <t>部署名</t>
    <rPh sb="0" eb="2">
      <t>ブショ</t>
    </rPh>
    <rPh sb="2" eb="3">
      <t>メイ</t>
    </rPh>
    <phoneticPr fontId="20"/>
  </si>
  <si>
    <t>担当者</t>
    <rPh sb="0" eb="3">
      <t>タントウシャ</t>
    </rPh>
    <phoneticPr fontId="20"/>
  </si>
  <si>
    <t>（記入例）03-1111-2222</t>
    <phoneticPr fontId="12"/>
  </si>
  <si>
    <t>内線</t>
    <rPh sb="0" eb="2">
      <t>ナイセン</t>
    </rPh>
    <phoneticPr fontId="20"/>
  </si>
  <si>
    <t>重さ
合計</t>
    <rPh sb="0" eb="1">
      <t>オモ</t>
    </rPh>
    <rPh sb="3" eb="5">
      <t>ゴウケイ</t>
    </rPh>
    <phoneticPr fontId="12"/>
  </si>
  <si>
    <t>ｶ)〇〇ｶｲｼｬ</t>
    <phoneticPr fontId="12"/>
  </si>
  <si>
    <t>郵送不要</t>
    <rPh sb="0" eb="2">
      <t>ユウソウ</t>
    </rPh>
    <rPh sb="2" eb="4">
      <t>フヨウ</t>
    </rPh>
    <phoneticPr fontId="12"/>
  </si>
  <si>
    <t>メール</t>
  </si>
  <si>
    <t>メール</t>
    <phoneticPr fontId="12"/>
  </si>
  <si>
    <t>※請求書のみ郵送</t>
    <rPh sb="1" eb="4">
      <t>セイキュウショ</t>
    </rPh>
    <rPh sb="6" eb="8">
      <t>ユウソウ</t>
    </rPh>
    <phoneticPr fontId="12"/>
  </si>
  <si>
    <t xml:space="preserve">送 料   </t>
    <rPh sb="0" eb="1">
      <t>ソウ</t>
    </rPh>
    <rPh sb="2" eb="3">
      <t>リョウ</t>
    </rPh>
    <phoneticPr fontId="20"/>
  </si>
  <si>
    <t>← 送付する書類に合わせて変更してください</t>
    <rPh sb="2" eb="4">
      <t>ソウフ</t>
    </rPh>
    <rPh sb="6" eb="8">
      <t>ショルイ</t>
    </rPh>
    <rPh sb="9" eb="10">
      <t>ア</t>
    </rPh>
    <rPh sb="13" eb="15">
      <t>ヘンコウ</t>
    </rPh>
    <phoneticPr fontId="12"/>
  </si>
  <si>
    <t>【送付先】</t>
    <phoneticPr fontId="20"/>
  </si>
  <si>
    <t>メールアドレス</t>
    <phoneticPr fontId="20"/>
  </si>
  <si>
    <t>電話番号</t>
    <rPh sb="0" eb="2">
      <t>デンワ</t>
    </rPh>
    <rPh sb="2" eb="4">
      <t>バンゴウ</t>
    </rPh>
    <phoneticPr fontId="20"/>
  </si>
  <si>
    <t>　　　　　年　　月　　日　　　</t>
    <rPh sb="5" eb="6">
      <t>ネン</t>
    </rPh>
    <rPh sb="8" eb="9">
      <t>ツキ</t>
    </rPh>
    <rPh sb="11" eb="12">
      <t>ヒ</t>
    </rPh>
    <phoneticPr fontId="12"/>
  </si>
  <si>
    <t>その他
ご要望等</t>
    <rPh sb="2" eb="3">
      <t>タ</t>
    </rPh>
    <rPh sb="5" eb="7">
      <t>ヨウボウ</t>
    </rPh>
    <rPh sb="7" eb="8">
      <t>ナド</t>
    </rPh>
    <phoneticPr fontId="20"/>
  </si>
  <si>
    <r>
      <rPr>
        <b/>
        <sz val="20"/>
        <color rgb="FFFF0000"/>
        <rFont val="ＭＳ ゴシック"/>
        <family val="3"/>
        <charset val="128"/>
      </rPr>
      <t>【</t>
    </r>
    <r>
      <rPr>
        <b/>
        <sz val="24"/>
        <color rgb="FFFF0000"/>
        <rFont val="ＭＳ ゴシック"/>
        <family val="3"/>
        <charset val="128"/>
      </rPr>
      <t>非会員</t>
    </r>
    <r>
      <rPr>
        <b/>
        <sz val="20"/>
        <color rgb="FFFF0000"/>
        <rFont val="ＭＳ ゴシック"/>
        <family val="3"/>
        <charset val="128"/>
      </rPr>
      <t>(自治体)用】</t>
    </r>
    <r>
      <rPr>
        <b/>
        <sz val="20"/>
        <color theme="1"/>
        <rFont val="ＭＳ ゴシック"/>
        <family val="3"/>
        <charset val="128"/>
      </rPr>
      <t>国土調査関係図書申込書</t>
    </r>
    <rPh sb="1" eb="2">
      <t>ヒ</t>
    </rPh>
    <rPh sb="2" eb="4">
      <t>カイイン</t>
    </rPh>
    <rPh sb="5" eb="8">
      <t>ジチタイ</t>
    </rPh>
    <rPh sb="9" eb="10">
      <t>ヨウ</t>
    </rPh>
    <rPh sb="11" eb="13">
      <t>コクド</t>
    </rPh>
    <rPh sb="13" eb="15">
      <t>チョウサ</t>
    </rPh>
    <rPh sb="15" eb="17">
      <t>カンケイ</t>
    </rPh>
    <rPh sb="17" eb="19">
      <t>トショ</t>
    </rPh>
    <rPh sb="19" eb="22">
      <t>モウシコミショ</t>
    </rPh>
    <phoneticPr fontId="20"/>
  </si>
  <si>
    <t>団体名</t>
    <rPh sb="0" eb="2">
      <t>ダンタイ</t>
    </rPh>
    <rPh sb="2" eb="3">
      <t>メイ</t>
    </rPh>
    <phoneticPr fontId="20"/>
  </si>
  <si>
    <t>　　　　　　　　全国国土調査協会 発行図書</t>
    <rPh sb="8" eb="10">
      <t>ゼンコク</t>
    </rPh>
    <rPh sb="17" eb="19">
      <t>ハッコウ</t>
    </rPh>
    <rPh sb="19" eb="21">
      <t>トショ</t>
    </rPh>
    <phoneticPr fontId="20"/>
  </si>
  <si>
    <t>表示登記教材 地目認定（改訂版）　</t>
    <phoneticPr fontId="20"/>
  </si>
  <si>
    <t>●当協会の図書の発送は、地方公共団体及び国土調査法施行令第1条に規定する団体は代金納入前に発送します。</t>
    <rPh sb="1" eb="4">
      <t>トウキョウカイ</t>
    </rPh>
    <rPh sb="5" eb="7">
      <t>トショ</t>
    </rPh>
    <rPh sb="8" eb="10">
      <t>ハッソウ</t>
    </rPh>
    <rPh sb="39" eb="41">
      <t>ダイキン</t>
    </rPh>
    <rPh sb="41" eb="43">
      <t>ノウニュウ</t>
    </rPh>
    <rPh sb="43" eb="44">
      <t>マエ</t>
    </rPh>
    <rPh sb="45" eb="47">
      <t>ハッソウ</t>
    </rPh>
    <phoneticPr fontId="20"/>
  </si>
  <si>
    <t>クロネコヤマト
ビジネスメンバーズ
宅急便料金表</t>
    <rPh sb="18" eb="21">
      <t>タッキュウビン</t>
    </rPh>
    <rPh sb="21" eb="24">
      <t>リョウキンヒョウ</t>
    </rPh>
    <phoneticPr fontId="12"/>
  </si>
  <si>
    <t>当協会から請求・発送</t>
    <rPh sb="0" eb="3">
      <t>トウキョウカイ</t>
    </rPh>
    <rPh sb="5" eb="7">
      <t>セイキュウ</t>
    </rPh>
    <rPh sb="8" eb="10">
      <t>ハッソウ</t>
    </rPh>
    <phoneticPr fontId="12"/>
  </si>
  <si>
    <t>当協会から請求・発送</t>
    <rPh sb="0" eb="3">
      <t>トウキョウカイ</t>
    </rPh>
    <rPh sb="5" eb="7">
      <t>セイキュウ</t>
    </rPh>
    <rPh sb="8" eb="10">
      <t>ハッソウ</t>
    </rPh>
    <phoneticPr fontId="20"/>
  </si>
  <si>
    <t>※書籍はメール依頼
※台帳は￥０で入力</t>
    <rPh sb="1" eb="3">
      <t>ショセキ</t>
    </rPh>
    <rPh sb="7" eb="9">
      <t>イライ</t>
    </rPh>
    <rPh sb="11" eb="13">
      <t>ダイチョウ</t>
    </rPh>
    <rPh sb="17" eb="19">
      <t>ニュウリョク</t>
    </rPh>
    <phoneticPr fontId="20"/>
  </si>
  <si>
    <t>以下余白　</t>
    <rPh sb="0" eb="2">
      <t>イカ</t>
    </rPh>
    <rPh sb="2" eb="4">
      <t>ヨハク</t>
    </rPh>
    <phoneticPr fontId="20"/>
  </si>
  <si>
    <t>-</t>
    <phoneticPr fontId="12"/>
  </si>
  <si>
    <t>1式</t>
    <rPh sb="1" eb="2">
      <t>シキ</t>
    </rPh>
    <phoneticPr fontId="12"/>
  </si>
  <si>
    <t>請求書類</t>
    <rPh sb="0" eb="2">
      <t>セイキュウ</t>
    </rPh>
    <rPh sb="2" eb="4">
      <t>ショルイ</t>
    </rPh>
    <phoneticPr fontId="12"/>
  </si>
  <si>
    <t>ログイン</t>
    <phoneticPr fontId="12"/>
  </si>
  <si>
    <t>備 考</t>
    <rPh sb="0" eb="1">
      <t>ビ</t>
    </rPh>
    <rPh sb="2" eb="3">
      <t>コウ</t>
    </rPh>
    <phoneticPr fontId="12"/>
  </si>
  <si>
    <t>※メール転送のみ！台帳入力不要！</t>
    <rPh sb="4" eb="6">
      <t>テンソウ</t>
    </rPh>
    <phoneticPr fontId="12"/>
  </si>
  <si>
    <t>請求書</t>
    <rPh sb="0" eb="3">
      <t>セイキュウショ</t>
    </rPh>
    <phoneticPr fontId="12"/>
  </si>
  <si>
    <t>※台帳入力したら、即セルを緑色変更
※請求書不要</t>
    <rPh sb="1" eb="3">
      <t>ダイチョウ</t>
    </rPh>
    <rPh sb="3" eb="5">
      <t>ニュウリョク</t>
    </rPh>
    <rPh sb="9" eb="10">
      <t>ソク</t>
    </rPh>
    <rPh sb="13" eb="15">
      <t>ミドリイロ</t>
    </rPh>
    <rPh sb="15" eb="17">
      <t>ヘンコウ</t>
    </rPh>
    <phoneticPr fontId="12"/>
  </si>
  <si>
    <t>https://bmypage.kuronekoyamato.co.jp/bmypage/servlet/jp.co.kuronekoyamato.wur.hmp.servlet.user.HMPLGI0010JspServlet</t>
    <phoneticPr fontId="12"/>
  </si>
  <si>
    <t xml:space="preserve">お役様コード </t>
    <rPh sb="1" eb="3">
      <t>ヤクサマ</t>
    </rPh>
    <phoneticPr fontId="12"/>
  </si>
  <si>
    <t>パスワード</t>
    <phoneticPr fontId="12"/>
  </si>
  <si>
    <t>zenF8Kouhou</t>
    <phoneticPr fontId="12"/>
  </si>
  <si>
    <t>レターパックライト</t>
    <phoneticPr fontId="12"/>
  </si>
  <si>
    <t>レターパックプラス</t>
    <phoneticPr fontId="12"/>
  </si>
  <si>
    <t>ご要望</t>
    <phoneticPr fontId="12"/>
  </si>
  <si>
    <t>　　Mail：</t>
    <phoneticPr fontId="12"/>
  </si>
  <si>
    <t>tosho@zen-kyo.or.jp</t>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</si>
  <si>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0"/>
  </si>
  <si>
    <t>表示登記教材 建物認定（４訂版）</t>
    <phoneticPr fontId="20"/>
  </si>
  <si>
    <t>表示登記教材 建物認定（４訂版）　</t>
    <phoneticPr fontId="20"/>
  </si>
  <si>
    <t>会員
種別</t>
    <rPh sb="0" eb="2">
      <t>カイイン</t>
    </rPh>
    <rPh sb="3" eb="5">
      <t>シュベツ</t>
    </rPh>
    <phoneticPr fontId="12"/>
  </si>
  <si>
    <t>非</t>
    <rPh sb="0" eb="1">
      <t>ヒ</t>
    </rPh>
    <phoneticPr fontId="12"/>
  </si>
  <si>
    <t>書籍
金額</t>
    <rPh sb="0" eb="2">
      <t>ショセキ</t>
    </rPh>
    <rPh sb="3" eb="5">
      <t>キンガク</t>
    </rPh>
    <phoneticPr fontId="12"/>
  </si>
  <si>
    <t>　　</t>
    <phoneticPr fontId="12"/>
  </si>
  <si>
    <t>様</t>
  </si>
  <si>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phoneticPr fontId="12"/>
  </si>
  <si>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2"/>
  </si>
  <si>
    <r>
      <t>※ ヤマトビジネスメンバーズにログインをし、画面左下の</t>
    </r>
    <r>
      <rPr>
        <b/>
        <u/>
        <sz val="11"/>
        <color theme="1"/>
        <rFont val="ＭＳ Ｐゴシック"/>
        <family val="3"/>
        <charset val="128"/>
      </rPr>
      <t xml:space="preserve"> [ご契約運賃の確認] </t>
    </r>
    <r>
      <rPr>
        <u/>
        <sz val="11"/>
        <color theme="1"/>
        <rFont val="ＭＳ Ｐゴシック"/>
        <family val="3"/>
        <charset val="128"/>
      </rPr>
      <t>をクリックしてください。</t>
    </r>
    <phoneticPr fontId="12"/>
  </si>
  <si>
    <t xml:space="preserve"> </t>
    <phoneticPr fontId="12"/>
  </si>
  <si>
    <t>※ 申込書はエクセル形式のまま送付をお願いいたします。</t>
    <rPh sb="2" eb="5">
      <t>モウシコミショ</t>
    </rPh>
    <rPh sb="10" eb="12">
      <t>ケイシキ</t>
    </rPh>
    <rPh sb="15" eb="17">
      <t>ソウフ</t>
    </rPh>
    <rPh sb="19" eb="20">
      <t>ネガ</t>
    </rPh>
    <phoneticPr fontId="12"/>
  </si>
  <si>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</si>
  <si>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0"/>
  </si>
  <si>
    <t>まもってあげたい未来の安心－地籍調査のあらまし　　　　　　　（平成28年版）</t>
    <phoneticPr fontId="20"/>
  </si>
  <si>
    <t>地籍フォーマット2000の手引き～数値地籍情報の利活用に向けて～</t>
    <rPh sb="17" eb="19">
      <t>スウチ</t>
    </rPh>
    <rPh sb="19" eb="21">
      <t>チセキ</t>
    </rPh>
    <rPh sb="21" eb="23">
      <t>ジョウホウ</t>
    </rPh>
    <rPh sb="24" eb="27">
      <t>リカツヨウ</t>
    </rPh>
    <rPh sb="28" eb="29">
      <t>ム</t>
    </rPh>
    <phoneticPr fontId="20"/>
  </si>
  <si>
    <t>地籍測量成果検定における指摘事例集（第３版）</t>
    <rPh sb="18" eb="19">
      <t>ダイ</t>
    </rPh>
    <rPh sb="20" eb="21">
      <t>ハン</t>
    </rPh>
    <phoneticPr fontId="20"/>
  </si>
  <si>
    <t>地籍測量及び地積測定における作業の記録及び成果の記載例    〈地上法版〉</t>
    <phoneticPr fontId="20"/>
  </si>
  <si>
    <t>年　　月　　日</t>
  </si>
  <si>
    <t>法令集
第12版
会員</t>
    <rPh sb="0" eb="3">
      <t>ホウレイシュウ</t>
    </rPh>
    <rPh sb="9" eb="11">
      <t>カイイン</t>
    </rPh>
    <phoneticPr fontId="22"/>
  </si>
  <si>
    <t>法令集
第12版
非会員</t>
    <rPh sb="9" eb="10">
      <t>ヒ</t>
    </rPh>
    <phoneticPr fontId="22"/>
  </si>
  <si>
    <t>積算基準書
2025
会員</t>
    <rPh sb="0" eb="2">
      <t>セキサン</t>
    </rPh>
    <rPh sb="2" eb="4">
      <t>キジュン</t>
    </rPh>
    <rPh sb="4" eb="5">
      <t>ショ</t>
    </rPh>
    <rPh sb="11" eb="13">
      <t>カイイン</t>
    </rPh>
    <phoneticPr fontId="22"/>
  </si>
  <si>
    <t>積算基準書
2025
非会員</t>
    <rPh sb="0" eb="2">
      <t>セキサン</t>
    </rPh>
    <rPh sb="2" eb="4">
      <t>キジュン</t>
    </rPh>
    <rPh sb="4" eb="5">
      <t>ショ</t>
    </rPh>
    <phoneticPr fontId="22"/>
  </si>
  <si>
    <t>初任者
マニュアル</t>
    <rPh sb="0" eb="3">
      <t>ショニンシャ</t>
    </rPh>
    <phoneticPr fontId="22"/>
  </si>
  <si>
    <t>工程管理及び検査の手引　CD第6版</t>
    <rPh sb="0" eb="2">
      <t>コウテイ</t>
    </rPh>
    <rPh sb="2" eb="4">
      <t>カンリ</t>
    </rPh>
    <rPh sb="4" eb="5">
      <t>オヨ</t>
    </rPh>
    <rPh sb="6" eb="8">
      <t>ケンサ</t>
    </rPh>
    <rPh sb="9" eb="11">
      <t>テビキ</t>
    </rPh>
    <rPh sb="14" eb="15">
      <t>ダイ</t>
    </rPh>
    <rPh sb="16" eb="17">
      <t>バン</t>
    </rPh>
    <phoneticPr fontId="22"/>
  </si>
  <si>
    <t>地籍測量
の手引
第８版</t>
    <rPh sb="0" eb="2">
      <t>チセキ</t>
    </rPh>
    <rPh sb="2" eb="4">
      <t>ソクリョウ</t>
    </rPh>
    <rPh sb="6" eb="8">
      <t>テビキ</t>
    </rPh>
    <phoneticPr fontId="22"/>
  </si>
  <si>
    <r>
      <t xml:space="preserve">地籍測量成果指摘事例集
</t>
    </r>
    <r>
      <rPr>
        <sz val="9"/>
        <rFont val="Meiryo UI"/>
        <family val="3"/>
        <charset val="128"/>
      </rPr>
      <t>第3版</t>
    </r>
    <rPh sb="0" eb="2">
      <t>チセキ</t>
    </rPh>
    <rPh sb="2" eb="4">
      <t>ソクリョウ</t>
    </rPh>
    <rPh sb="4" eb="6">
      <t>セイカ</t>
    </rPh>
    <phoneticPr fontId="20"/>
  </si>
  <si>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</si>
  <si>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</si>
  <si>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</si>
  <si>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</si>
  <si>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</si>
  <si>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</si>
  <si>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</si>
  <si>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全訂第三版　
相続における戸籍の見方と登記手続</t>
    <phoneticPr fontId="20"/>
  </si>
  <si>
    <t>Q＆A詳解
土地台帳</t>
    <rPh sb="3" eb="5">
      <t>ショウカイ</t>
    </rPh>
    <rPh sb="6" eb="8">
      <t>トチ</t>
    </rPh>
    <rPh sb="8" eb="10">
      <t>ダイチョウ</t>
    </rPh>
    <phoneticPr fontId="21"/>
  </si>
  <si>
    <t>4改訂 表示
登記にかかる各種図面・地図の作成と訂正の事例集</t>
    <phoneticPr fontId="20"/>
  </si>
  <si>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</si>
  <si>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20"/>
  </si>
  <si>
    <t>訂版 境界
の理論と実務</t>
    <phoneticPr fontId="20"/>
  </si>
  <si>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</si>
  <si>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</si>
  <si>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請求番号</t>
    <rPh sb="0" eb="4">
      <t>セイキュウバンゴウ</t>
    </rPh>
    <phoneticPr fontId="12"/>
  </si>
  <si>
    <t>品名</t>
    <rPh sb="0" eb="2">
      <t>ヒンメイ</t>
    </rPh>
    <phoneticPr fontId="12"/>
  </si>
  <si>
    <t>価格</t>
    <rPh sb="0" eb="2">
      <t>カカク</t>
    </rPh>
    <phoneticPr fontId="12"/>
  </si>
  <si>
    <t>数量</t>
    <rPh sb="0" eb="2">
      <t>スウリョウ</t>
    </rPh>
    <phoneticPr fontId="12"/>
  </si>
  <si>
    <t>小計</t>
    <rPh sb="0" eb="2">
      <t>ショウケイ</t>
    </rPh>
    <phoneticPr fontId="12"/>
  </si>
  <si>
    <t>●請求書類等はメールに添付して送付します。</t>
    <rPh sb="15" eb="17">
      <t>ソウフ</t>
    </rPh>
    <phoneticPr fontId="12"/>
  </si>
  <si>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2"/>
  </si>
  <si>
    <t>地籍調査事業費積算基準書（２０２５年度版）</t>
    <rPh sb="2" eb="4">
      <t>チョウサ</t>
    </rPh>
    <rPh sb="4" eb="7">
      <t>ジギョウヒ</t>
    </rPh>
    <rPh sb="7" eb="9">
      <t>セキサン</t>
    </rPh>
    <rPh sb="9" eb="12">
      <t>キジュンショ</t>
    </rPh>
    <rPh sb="17" eb="19">
      <t>ネンド</t>
    </rPh>
    <rPh sb="19" eb="20">
      <t>バン</t>
    </rPh>
    <phoneticPr fontId="20"/>
  </si>
  <si>
    <t>航測法による地籍調査における作業の記録及び成果の記載例</t>
    <phoneticPr fontId="20"/>
  </si>
  <si>
    <t>　レターパック（ライト・プラス）または宅急便で発送いたします。</t>
    <rPh sb="19" eb="22">
      <t>タッキュウビン</t>
    </rPh>
    <rPh sb="23" eb="25">
      <t>ハッソウ</t>
    </rPh>
    <phoneticPr fontId="12"/>
  </si>
  <si>
    <r>
      <rPr>
        <b/>
        <sz val="13"/>
        <rFont val="ＭＳ ゴシック"/>
        <family val="3"/>
        <charset val="128"/>
      </rPr>
      <t xml:space="preserve">【民事法務協会の書籍をご注文のお客様へ】
</t>
    </r>
    <r>
      <rPr>
        <b/>
        <sz val="11"/>
        <rFont val="ＭＳ ゴシック"/>
        <family val="3"/>
        <charset val="128"/>
      </rPr>
      <t>　</t>
    </r>
    <r>
      <rPr>
        <b/>
        <sz val="11"/>
        <color rgb="FFFF0000"/>
        <rFont val="ＭＳ ゴシック"/>
        <family val="3"/>
        <charset val="128"/>
      </rPr>
      <t>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代金振込先が当協会と異なりますので、ご注意ください。</t>
    </r>
    <rPh sb="8" eb="10">
      <t>ショセキ</t>
    </rPh>
    <rPh sb="12" eb="14">
      <t>チュウモン</t>
    </rPh>
    <rPh sb="16" eb="18">
      <t>キャクサマ</t>
    </rPh>
    <phoneticPr fontId="12"/>
  </si>
  <si>
    <t>名前</t>
    <rPh sb="0" eb="2">
      <t>ナマエ</t>
    </rPh>
    <phoneticPr fontId="44"/>
  </si>
  <si>
    <t>担当者</t>
    <rPh sb="0" eb="3">
      <t>タントウシャ</t>
    </rPh>
    <phoneticPr fontId="44"/>
  </si>
  <si>
    <t>地籍調査研修テキスト（令和７年度版）</t>
    <rPh sb="0" eb="6">
      <t>チセキチョウサケンシュウ</t>
    </rPh>
    <rPh sb="11" eb="13">
      <t>レイワ</t>
    </rPh>
    <rPh sb="14" eb="15">
      <t>ネン</t>
    </rPh>
    <rPh sb="15" eb="16">
      <t>ド</t>
    </rPh>
    <rPh sb="16" eb="17">
      <t>バン</t>
    </rPh>
    <phoneticPr fontId="20"/>
  </si>
  <si>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0"/>
  </si>
  <si>
    <t>地籍調査研修テキスト（令和７年度版）</t>
    <rPh sb="0" eb="4">
      <t>チセキチョウサ</t>
    </rPh>
    <rPh sb="4" eb="6">
      <t>ケンシュウ</t>
    </rPh>
    <rPh sb="11" eb="13">
      <t>レイワ</t>
    </rPh>
    <rPh sb="14" eb="15">
      <t>ネン</t>
    </rPh>
    <rPh sb="15" eb="16">
      <t>ド</t>
    </rPh>
    <rPh sb="16" eb="17">
      <t>バン</t>
    </rPh>
    <phoneticPr fontId="20"/>
  </si>
  <si>
    <t>地籍調査
研修テキスト(R7)</t>
    <rPh sb="2" eb="4">
      <t>チョウサ</t>
    </rPh>
    <phoneticPr fontId="13"/>
  </si>
  <si>
    <t>工程管理
研修テキスト
(R7)</t>
    <rPh sb="0" eb="2">
      <t>コウテイ</t>
    </rPh>
    <rPh sb="2" eb="4">
      <t>カンリ</t>
    </rPh>
    <rPh sb="5" eb="7">
      <t>ケンシュウ</t>
    </rPh>
    <phoneticPr fontId="22"/>
  </si>
  <si>
    <t>納得！明解！筆界をめぐる登記実務</t>
    <rPh sb="0" eb="2">
      <t>ナットク</t>
    </rPh>
    <rPh sb="3" eb="5">
      <t>メイカイ</t>
    </rPh>
    <rPh sb="6" eb="8">
      <t>ヒッカイ</t>
    </rPh>
    <rPh sb="12" eb="16">
      <t>トウキジツム</t>
    </rPh>
    <phoneticPr fontId="12"/>
  </si>
  <si>
    <t>欠品</t>
    <rPh sb="0" eb="2">
      <t>ケッピン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</si>
</sst>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quot;¥&quot;#,##0_);[Red]\(&quot;¥&quot;#,##0\)"/>
    <numFmt numFmtId="181" formatCode="m/d;@"/>
    <numFmt numFmtId="182" formatCode="yyyy&quot;年&quot;m&quot;月&quot;d&quot;日&quot;;@"/>
    <numFmt numFmtId="183" formatCode="#,##0.0_);[Red]\(#,##0.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b/>
      <sz val="14"/>
      <name val="ＭＳ 明朝"/>
      <family val="1"/>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9"/>
      <color theme="1"/>
      <name val="ＭＳ ゴシック"/>
      <family val="3"/>
      <charset val="128"/>
    </font>
    <font>
      <b/>
      <sz val="11"/>
      <color theme="1"/>
      <name val="ＭＳ ゴシック"/>
      <family val="3"/>
      <charset val="128"/>
    </font>
    <font>
      <sz val="11"/>
      <color rgb="FFFF000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indexed="8"/>
      <name val="ＭＳ Ｐゴシック"/>
      <family val="3"/>
      <charset val="128"/>
    </font>
    <font>
      <sz val="8"/>
      <name val="ＭＳ Ｐゴシック"/>
      <family val="3"/>
      <charset val="128"/>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sz val="13"/>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b/>
      <sz val="22"/>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sz val="18"/>
      <name val="ＭＳ 明朝"/>
      <family val="1"/>
      <charset val="128"/>
    </font>
    <font>
      <b/>
      <sz val="20"/>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u/>
      <sz val="24"/>
      <name val="ＭＳ 明朝"/>
      <family val="1"/>
      <charset val="128"/>
    </font>
    <font>
      <b/>
      <sz val="13"/>
      <name val="ＭＳ 明朝"/>
      <family val="1"/>
      <charset val="128"/>
    </font>
    <font>
      <b/>
      <sz val="24"/>
      <name val="ＭＳ 明朝"/>
      <family val="1"/>
      <charset val="128"/>
    </font>
    <font>
      <b/>
      <sz val="11"/>
      <color rgb="FFFF0000"/>
      <name val="ＭＳ 明朝"/>
      <family val="1"/>
      <charset val="128"/>
    </font>
    <font>
      <sz val="10"/>
      <name val="ＭＳ Ｐゴシック"/>
      <family val="3"/>
      <charset val="128"/>
    </font>
    <font>
      <sz val="14"/>
      <color theme="1"/>
      <name val="ＭＳ Ｐ明朝"/>
      <family val="1"/>
      <charset val="128"/>
    </font>
    <font>
      <sz val="14"/>
      <color rgb="FFFF0000"/>
      <name val="ＭＳ Ｐゴシック"/>
      <family val="3"/>
      <charset val="128"/>
    </font>
    <font>
      <sz val="10"/>
      <color theme="1"/>
      <name val="ＭＳ Ｐ明朝"/>
      <family val="1"/>
      <charset val="128"/>
    </font>
    <font>
      <b/>
      <sz val="9"/>
      <name val="ＭＳ Ｐゴシック"/>
      <family val="3"/>
      <charset val="128"/>
    </font>
    <font>
      <b/>
      <sz val="11"/>
      <color rgb="FFFF0000"/>
      <name val="ＭＳ Ｐゴシック"/>
      <family val="3"/>
      <charset val="128"/>
    </font>
    <font>
      <b/>
      <sz val="10.5"/>
      <color theme="1"/>
      <name val="ＭＳ ゴシック"/>
      <family val="3"/>
      <charset val="128"/>
    </font>
    <font>
      <b/>
      <sz val="12"/>
      <color rgb="FFFF0000"/>
      <name val="ＭＳ 明朝"/>
      <family val="1"/>
      <charset val="128"/>
    </font>
    <font>
      <b/>
      <sz val="26"/>
      <name val="ＭＳ 明朝"/>
      <family val="1"/>
      <charset val="128"/>
    </font>
    <font>
      <b/>
      <u val="double"/>
      <sz val="11"/>
      <name val="ＭＳ 明朝"/>
      <family val="1"/>
      <charset val="128"/>
    </font>
    <font>
      <b/>
      <sz val="18"/>
      <color rgb="FFFF0000"/>
      <name val="ＭＳ Ｐゴシック"/>
      <family val="3"/>
      <charset val="128"/>
    </font>
    <font>
      <b/>
      <sz val="24"/>
      <color rgb="FFFF0000"/>
      <name val="ＭＳ ゴシック"/>
      <family val="3"/>
      <charset val="128"/>
    </font>
    <font>
      <b/>
      <sz val="20"/>
      <color theme="1"/>
      <name val="ＭＳ Ｐゴシック"/>
      <family val="3"/>
      <charset val="128"/>
    </font>
    <font>
      <sz val="11"/>
      <color theme="1"/>
      <name val="ＭＳ Ｐゴシック"/>
      <family val="3"/>
      <charset val="128"/>
    </font>
    <font>
      <b/>
      <sz val="11"/>
      <color theme="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sz val="10"/>
      <color theme="1"/>
      <name val="ＭＳ Ｐゴシック"/>
      <family val="3"/>
      <charset val="128"/>
    </font>
    <font>
      <b/>
      <sz val="16"/>
      <color theme="1"/>
      <name val="ＭＳ Ｐゴシック"/>
      <family val="3"/>
      <charset val="128"/>
    </font>
    <font>
      <u/>
      <sz val="11"/>
      <color theme="10"/>
      <name val="ＭＳ ゴシック"/>
      <family val="3"/>
      <charset val="128"/>
    </font>
    <font>
      <b/>
      <sz val="11"/>
      <name val="ＭＳ ゴシック"/>
      <family val="3"/>
      <charset val="128"/>
    </font>
    <font>
      <b/>
      <sz val="13"/>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2"/>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12"/>
      <color rgb="FFFF0000"/>
      <name val="ＭＳ Ｐゴシック"/>
      <family val="3"/>
      <charset val="128"/>
    </font>
    <font>
      <b/>
      <sz val="11"/>
      <name val="ＭＳ Ｐゴシック"/>
      <family val="3"/>
      <charset val="128"/>
      <scheme val="minor"/>
    </font>
    <font>
      <b/>
      <sz val="10"/>
      <color theme="1"/>
      <name val="ＭＳ Ｐゴシック"/>
      <family val="3"/>
      <charset val="128"/>
      <scheme val="minor"/>
    </font>
    <font>
      <b/>
      <sz val="11"/>
      <color theme="0"/>
      <name val="ＭＳ Ｐゴシック"/>
      <family val="3"/>
      <charset val="128"/>
      <scheme val="minor"/>
    </font>
    <font>
      <b/>
      <sz val="11"/>
      <color rgb="FF0070C0"/>
      <name val="ＭＳ Ｐゴシック"/>
      <family val="3"/>
      <charset val="128"/>
      <scheme val="minor"/>
    </font>
    <font>
      <b/>
      <sz val="12"/>
      <color theme="1"/>
      <name val="ＭＳ ゴシック"/>
      <family val="3"/>
      <charset val="128"/>
    </font>
    <font>
      <b/>
      <sz val="14"/>
      <color theme="1"/>
      <name val="ＭＳ ゴシック"/>
      <family val="3"/>
      <charset val="128"/>
    </font>
    <font>
      <strike/>
      <sz val="10"/>
      <color theme="1"/>
      <name val="ＭＳ ゴシック"/>
      <family val="3"/>
      <charset val="128"/>
    </font>
    <font>
      <sz val="11"/>
      <name val="ＭＳ Ｐゴシック"/>
      <family val="3"/>
      <charset val="128"/>
      <scheme val="minor"/>
    </font>
    <font>
      <sz val="11.5"/>
      <name val="ＭＳ 明朝"/>
      <family val="1"/>
      <charset val="128"/>
    </font>
    <font>
      <b/>
      <sz val="9"/>
      <color theme="1"/>
      <name val="ＭＳ Ｐゴシック"/>
      <family val="3"/>
      <charset val="128"/>
      <scheme val="minor"/>
    </font>
    <font>
      <u/>
      <sz val="11"/>
      <color theme="1"/>
      <name val="ＭＳ Ｐゴシック"/>
      <family val="3"/>
      <charset val="128"/>
    </font>
    <font>
      <b/>
      <u/>
      <sz val="11"/>
      <color theme="1"/>
      <name val="ＭＳ Ｐゴシック"/>
      <family val="3"/>
      <charset val="128"/>
    </font>
    <font>
      <b/>
      <u/>
      <sz val="16"/>
      <color theme="10"/>
      <name val="ＭＳ Ｐゴシック"/>
      <family val="3"/>
      <charset val="128"/>
    </font>
    <font>
      <sz val="14"/>
      <color rgb="FFFF0000"/>
      <name val="ＭＳ ゴシック"/>
      <family val="3"/>
      <charset val="128"/>
    </font>
    <font>
      <sz val="10"/>
      <color theme="1"/>
      <name val="ＭＳ Ｐゴシック"/>
      <family val="3"/>
      <charset val="128"/>
      <scheme val="minor"/>
    </font>
    <font>
      <sz val="11"/>
      <color rgb="FFFF99CC"/>
      <name val="ＭＳ Ｐゴシック"/>
      <family val="3"/>
      <charset val="128"/>
    </font>
    <font>
      <u/>
      <sz val="11"/>
      <color theme="10"/>
      <name val="ＭＳ Ｐゴシック"/>
      <family val="2"/>
      <charset val="128"/>
      <scheme val="minor"/>
    </font>
    <font>
      <sz val="9"/>
      <name val="Meiryo UI"/>
      <family val="3"/>
      <charset val="128"/>
    </font>
    <font>
      <sz val="8.5"/>
      <name val="Meiryo UI"/>
      <family val="3"/>
      <charset val="128"/>
    </font>
    <font>
      <sz val="9"/>
      <color theme="1"/>
      <name val="Meiryo UI"/>
      <family val="3"/>
      <charset val="128"/>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indexed="1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s>
  <borders count="1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FF0000"/>
      </left>
      <right style="thick">
        <color rgb="FFFF0000"/>
      </right>
      <top style="thick">
        <color rgb="FFFF0000"/>
      </top>
      <bottom style="medium">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8">
    <xf numFmtId="0" fontId="0" fillId="0" borderId="0">
      <alignment vertical="center"/>
    </xf>
    <xf numFmtId="0" fontId="10" fillId="0" borderId="0">
      <alignment vertical="center"/>
    </xf>
    <xf numFmtId="38" fontId="21" fillId="0" borderId="0" applyFont="0" applyFill="0" applyBorder="0" applyAlignment="0" applyProtection="0">
      <alignment vertical="center"/>
    </xf>
    <xf numFmtId="0" fontId="21" fillId="0" borderId="0"/>
    <xf numFmtId="0" fontId="21"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7" fillId="14" borderId="0" applyNumberFormat="0" applyBorder="0" applyAlignment="0" applyProtection="0">
      <alignment vertical="center"/>
    </xf>
    <xf numFmtId="0" fontId="28" fillId="15"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22" borderId="0" applyNumberFormat="0" applyBorder="0" applyAlignment="0" applyProtection="0">
      <alignment vertical="center"/>
    </xf>
    <xf numFmtId="0" fontId="29" fillId="0" borderId="0" applyNumberFormat="0" applyFill="0" applyBorder="0" applyAlignment="0" applyProtection="0">
      <alignment vertical="center"/>
    </xf>
    <xf numFmtId="0" fontId="30" fillId="23" borderId="24" applyNumberFormat="0" applyAlignment="0" applyProtection="0">
      <alignment vertical="center"/>
    </xf>
    <xf numFmtId="0" fontId="31" fillId="24" borderId="0" applyNumberFormat="0" applyBorder="0" applyAlignment="0" applyProtection="0">
      <alignment vertical="center"/>
    </xf>
    <xf numFmtId="0" fontId="21" fillId="25" borderId="25" applyNumberFormat="0" applyFont="0" applyAlignment="0" applyProtection="0">
      <alignment vertical="center"/>
    </xf>
    <xf numFmtId="0" fontId="32" fillId="0" borderId="26" applyNumberFormat="0" applyFill="0" applyAlignment="0" applyProtection="0">
      <alignment vertical="center"/>
    </xf>
    <xf numFmtId="0" fontId="33" fillId="6" borderId="0" applyNumberFormat="0" applyBorder="0" applyAlignment="0" applyProtection="0">
      <alignment vertical="center"/>
    </xf>
    <xf numFmtId="0" fontId="34" fillId="26" borderId="27" applyNumberFormat="0" applyAlignment="0" applyProtection="0">
      <alignment vertical="center"/>
    </xf>
    <xf numFmtId="0" fontId="35" fillId="0" borderId="0" applyNumberFormat="0" applyFill="0" applyBorder="0" applyAlignment="0" applyProtection="0">
      <alignment vertical="center"/>
    </xf>
    <xf numFmtId="0" fontId="36" fillId="0" borderId="28" applyNumberFormat="0" applyFill="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8" fillId="0" borderId="0" applyNumberFormat="0" applyFill="0" applyBorder="0" applyAlignment="0" applyProtection="0">
      <alignment vertical="center"/>
    </xf>
    <xf numFmtId="0" fontId="14" fillId="0" borderId="31" applyNumberFormat="0" applyFill="0" applyAlignment="0" applyProtection="0">
      <alignment vertical="center"/>
    </xf>
    <xf numFmtId="0" fontId="39" fillId="26" borderId="32" applyNumberFormat="0" applyAlignment="0" applyProtection="0">
      <alignment vertical="center"/>
    </xf>
    <xf numFmtId="0" fontId="40" fillId="0" borderId="0" applyNumberFormat="0" applyFill="0" applyBorder="0" applyAlignment="0" applyProtection="0">
      <alignment vertical="center"/>
    </xf>
    <xf numFmtId="0" fontId="41" fillId="10" borderId="27" applyNumberFormat="0" applyAlignment="0" applyProtection="0">
      <alignment vertical="center"/>
    </xf>
    <xf numFmtId="0" fontId="42" fillId="7" borderId="0" applyNumberFormat="0" applyBorder="0" applyAlignment="0" applyProtection="0">
      <alignment vertical="center"/>
    </xf>
    <xf numFmtId="0" fontId="9" fillId="0" borderId="0">
      <alignment vertical="center"/>
    </xf>
    <xf numFmtId="0" fontId="21" fillId="0" borderId="0">
      <alignment vertical="center"/>
    </xf>
    <xf numFmtId="0" fontId="9" fillId="0" borderId="0">
      <alignment vertical="center"/>
    </xf>
    <xf numFmtId="0" fontId="8" fillId="0" borderId="0">
      <alignment vertical="center"/>
    </xf>
    <xf numFmtId="0" fontId="47" fillId="0" borderId="0">
      <alignment vertical="center"/>
    </xf>
    <xf numFmtId="6" fontId="47" fillId="0" borderId="0" applyFont="0" applyFill="0" applyBorder="0" applyAlignment="0" applyProtection="0">
      <alignment vertical="center"/>
    </xf>
    <xf numFmtId="38"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8" fillId="0" borderId="0" applyNumberFormat="0" applyFill="0" applyBorder="0" applyAlignment="0" applyProtection="0">
      <alignment vertical="center"/>
    </xf>
    <xf numFmtId="0" fontId="7" fillId="0" borderId="0">
      <alignment vertical="center"/>
    </xf>
    <xf numFmtId="0" fontId="6" fillId="0" borderId="0">
      <alignment vertical="center"/>
    </xf>
    <xf numFmtId="0" fontId="21" fillId="25" borderId="39" applyNumberFormat="0" applyFont="0" applyAlignment="0" applyProtection="0">
      <alignment vertical="center"/>
    </xf>
    <xf numFmtId="0" fontId="34" fillId="26" borderId="40" applyNumberFormat="0" applyAlignment="0" applyProtection="0">
      <alignment vertical="center"/>
    </xf>
    <xf numFmtId="0" fontId="14" fillId="0" borderId="41" applyNumberFormat="0" applyFill="0" applyAlignment="0" applyProtection="0">
      <alignment vertical="center"/>
    </xf>
    <xf numFmtId="0" fontId="39" fillId="26" borderId="42" applyNumberFormat="0" applyAlignment="0" applyProtection="0">
      <alignment vertical="center"/>
    </xf>
    <xf numFmtId="0" fontId="41" fillId="10" borderId="4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7" fillId="0" borderId="0" applyFont="0" applyFill="0" applyBorder="0" applyAlignment="0" applyProtection="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5" fillId="0" borderId="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66" fillId="0" borderId="0" applyNumberFormat="0" applyFill="0" applyBorder="0" applyAlignment="0" applyProtection="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4" fillId="0" borderId="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2"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alignment vertical="center"/>
    </xf>
    <xf numFmtId="0" fontId="1" fillId="0" borderId="0">
      <alignment vertical="center"/>
    </xf>
  </cellStyleXfs>
  <cellXfs count="569">
    <xf numFmtId="0" fontId="0" fillId="0" borderId="0" xfId="0">
      <alignment vertical="center"/>
    </xf>
    <xf numFmtId="0" fontId="22" fillId="0" borderId="0" xfId="55" applyFont="1" applyAlignment="1">
      <alignment horizontal="center" vertical="center"/>
    </xf>
    <xf numFmtId="3" fontId="24" fillId="0" borderId="1" xfId="55" applyNumberFormat="1" applyFont="1" applyBorder="1" applyAlignment="1">
      <alignment horizontal="right" vertical="center"/>
    </xf>
    <xf numFmtId="0" fontId="24" fillId="0" borderId="1" xfId="55" applyFont="1" applyBorder="1" applyAlignment="1">
      <alignment horizontal="right" vertical="center"/>
    </xf>
    <xf numFmtId="0" fontId="24" fillId="0" borderId="14" xfId="55" applyFont="1" applyBorder="1" applyAlignment="1">
      <alignment horizontal="right" vertical="center"/>
    </xf>
    <xf numFmtId="3" fontId="24" fillId="0" borderId="14" xfId="55" applyNumberFormat="1" applyFont="1" applyBorder="1" applyAlignment="1">
      <alignment horizontal="right" vertical="center"/>
    </xf>
    <xf numFmtId="0" fontId="24" fillId="0" borderId="0" xfId="55" applyFont="1">
      <alignment vertical="center"/>
    </xf>
    <xf numFmtId="0" fontId="24" fillId="31" borderId="22" xfId="1" applyFont="1" applyFill="1" applyBorder="1">
      <alignment vertical="center"/>
    </xf>
    <xf numFmtId="0" fontId="24" fillId="31" borderId="17" xfId="1" applyFont="1" applyFill="1" applyBorder="1">
      <alignment vertical="center"/>
    </xf>
    <xf numFmtId="0" fontId="24" fillId="31" borderId="18" xfId="1" applyFont="1" applyFill="1" applyBorder="1">
      <alignment vertical="center"/>
    </xf>
    <xf numFmtId="0" fontId="25" fillId="4" borderId="8" xfId="55" applyFont="1" applyFill="1" applyBorder="1" applyAlignment="1">
      <alignment horizontal="center" vertical="center" wrapText="1"/>
    </xf>
    <xf numFmtId="0" fontId="26" fillId="4" borderId="8" xfId="55" applyFont="1" applyFill="1" applyBorder="1" applyAlignment="1">
      <alignment horizontal="center" vertical="center"/>
    </xf>
    <xf numFmtId="182" fontId="26" fillId="0" borderId="0" xfId="109" applyNumberFormat="1" applyFont="1" applyAlignment="1">
      <alignment horizontal="right" vertical="center"/>
    </xf>
    <xf numFmtId="0" fontId="24" fillId="0" borderId="1" xfId="55" applyFont="1" applyBorder="1" applyProtection="1">
      <alignment vertical="center"/>
      <protection locked="0"/>
    </xf>
    <xf numFmtId="0" fontId="24" fillId="0" borderId="14" xfId="55" applyFont="1" applyBorder="1" applyProtection="1">
      <alignment vertical="center"/>
      <protection locked="0"/>
    </xf>
    <xf numFmtId="0" fontId="26" fillId="0" borderId="0" xfId="109" applyFont="1">
      <alignment vertical="center"/>
    </xf>
    <xf numFmtId="0" fontId="26" fillId="0" borderId="0" xfId="55" applyFont="1">
      <alignment vertical="center"/>
    </xf>
    <xf numFmtId="0" fontId="82" fillId="0" borderId="0" xfId="55" applyFont="1">
      <alignment vertical="center"/>
    </xf>
    <xf numFmtId="0" fontId="24" fillId="31" borderId="70" xfId="1" applyFont="1" applyFill="1" applyBorder="1" applyAlignment="1">
      <alignment horizontal="left" vertical="center"/>
    </xf>
    <xf numFmtId="0" fontId="24" fillId="31" borderId="71" xfId="1" applyFont="1" applyFill="1" applyBorder="1" applyAlignment="1">
      <alignment horizontal="right" vertical="center"/>
    </xf>
    <xf numFmtId="0" fontId="26" fillId="4" borderId="72" xfId="1" applyFont="1" applyFill="1" applyBorder="1" applyAlignment="1">
      <alignment horizontal="center" vertical="center"/>
    </xf>
    <xf numFmtId="0" fontId="26" fillId="4" borderId="8" xfId="1" applyFont="1" applyFill="1" applyBorder="1" applyAlignment="1">
      <alignment horizontal="center" vertical="center"/>
    </xf>
    <xf numFmtId="0" fontId="26" fillId="4" borderId="1" xfId="1" applyFont="1" applyFill="1" applyBorder="1" applyAlignment="1">
      <alignment horizontal="center" vertical="center"/>
    </xf>
    <xf numFmtId="0" fontId="21" fillId="0" borderId="0" xfId="2" applyNumberFormat="1" applyFont="1" applyFill="1">
      <alignment vertical="center"/>
    </xf>
    <xf numFmtId="0" fontId="97" fillId="0" borderId="0" xfId="0" applyFont="1" applyAlignment="1">
      <alignment horizontal="left" vertical="center" wrapText="1"/>
    </xf>
    <xf numFmtId="0" fontId="101" fillId="0" borderId="0" xfId="0" applyFont="1" applyAlignment="1">
      <alignment vertical="center" wrapText="1"/>
    </xf>
    <xf numFmtId="0" fontId="101" fillId="0" borderId="0" xfId="0" applyFont="1">
      <alignment vertical="center"/>
    </xf>
    <xf numFmtId="0" fontId="110" fillId="0" borderId="0" xfId="109" applyFont="1" applyAlignment="1">
      <alignment horizontal="right" vertical="center"/>
    </xf>
    <xf numFmtId="0" fontId="111" fillId="0" borderId="0" xfId="109" applyFont="1">
      <alignment vertical="center"/>
    </xf>
    <xf numFmtId="0" fontId="111" fillId="0" borderId="0" xfId="55" applyFont="1">
      <alignment vertical="center"/>
    </xf>
    <xf numFmtId="0" fontId="99" fillId="0" borderId="0" xfId="55" applyFont="1">
      <alignment vertical="center"/>
    </xf>
    <xf numFmtId="0" fontId="101" fillId="0" borderId="0" xfId="0" applyFont="1" applyAlignment="1">
      <alignment horizontal="left" vertical="center" wrapText="1"/>
    </xf>
    <xf numFmtId="0" fontId="21" fillId="0" borderId="0" xfId="2" applyNumberFormat="1" applyFont="1" applyFill="1" applyProtection="1">
      <alignment vertical="center"/>
      <protection hidden="1"/>
    </xf>
    <xf numFmtId="0" fontId="45" fillId="3" borderId="1" xfId="3" applyFont="1" applyFill="1" applyBorder="1" applyAlignment="1" applyProtection="1">
      <alignment horizontal="center" vertical="center" wrapText="1" shrinkToFit="1"/>
      <protection hidden="1"/>
    </xf>
    <xf numFmtId="0" fontId="45" fillId="3" borderId="1" xfId="3" applyFont="1" applyFill="1" applyBorder="1" applyAlignment="1" applyProtection="1">
      <alignment horizontal="center" vertical="center"/>
      <protection hidden="1"/>
    </xf>
    <xf numFmtId="0" fontId="45" fillId="3" borderId="1" xfId="3" applyFont="1" applyFill="1" applyBorder="1" applyAlignment="1" applyProtection="1">
      <alignment horizontal="center" vertical="center" shrinkToFit="1"/>
      <protection hidden="1"/>
    </xf>
    <xf numFmtId="178" fontId="21" fillId="0" borderId="1" xfId="2" applyNumberFormat="1" applyFont="1" applyFill="1" applyBorder="1" applyAlignment="1" applyProtection="1">
      <alignment horizontal="center" vertical="center"/>
      <protection hidden="1"/>
    </xf>
    <xf numFmtId="179" fontId="21" fillId="0" borderId="1" xfId="2" applyNumberFormat="1" applyFont="1" applyFill="1" applyBorder="1" applyProtection="1">
      <alignment vertical="center"/>
      <protection hidden="1"/>
    </xf>
    <xf numFmtId="179" fontId="21" fillId="2" borderId="1" xfId="2" applyNumberFormat="1" applyFont="1" applyFill="1" applyBorder="1" applyProtection="1">
      <alignment vertical="center"/>
      <protection hidden="1"/>
    </xf>
    <xf numFmtId="179" fontId="18" fillId="38" borderId="107" xfId="2" applyNumberFormat="1" applyFont="1" applyFill="1" applyBorder="1" applyProtection="1">
      <alignment vertical="center"/>
      <protection hidden="1"/>
    </xf>
    <xf numFmtId="0" fontId="118" fillId="0" borderId="0" xfId="87" applyFont="1" applyAlignment="1">
      <alignment vertical="center"/>
    </xf>
    <xf numFmtId="0" fontId="119" fillId="2" borderId="0" xfId="109" applyFont="1" applyFill="1">
      <alignment vertical="center"/>
    </xf>
    <xf numFmtId="0" fontId="111" fillId="2" borderId="0" xfId="109" applyFont="1" applyFill="1">
      <alignment vertical="center"/>
    </xf>
    <xf numFmtId="3" fontId="24" fillId="0" borderId="1" xfId="109" applyNumberFormat="1" applyFont="1" applyBorder="1" applyAlignment="1">
      <alignment horizontal="right" vertical="center"/>
    </xf>
    <xf numFmtId="0" fontId="89" fillId="0" borderId="0" xfId="110" applyFont="1" applyProtection="1">
      <alignment vertical="center"/>
      <protection hidden="1"/>
    </xf>
    <xf numFmtId="0" fontId="90" fillId="0" borderId="0" xfId="110" applyFont="1" applyProtection="1">
      <alignment vertical="center"/>
      <protection hidden="1"/>
    </xf>
    <xf numFmtId="0" fontId="21" fillId="0" borderId="0" xfId="110" applyFont="1" applyProtection="1">
      <alignment vertical="center"/>
      <protection hidden="1"/>
    </xf>
    <xf numFmtId="0" fontId="89" fillId="0" borderId="0" xfId="110" applyFont="1">
      <alignment vertical="center"/>
    </xf>
    <xf numFmtId="0" fontId="88" fillId="0" borderId="0" xfId="110" applyFont="1" applyAlignment="1" applyProtection="1">
      <alignment horizontal="center" vertical="center"/>
      <protection hidden="1"/>
    </xf>
    <xf numFmtId="182" fontId="90" fillId="0" borderId="0" xfId="111" applyNumberFormat="1" applyFont="1" applyAlignment="1" applyProtection="1">
      <alignment horizontal="right" vertical="center"/>
      <protection hidden="1"/>
    </xf>
    <xf numFmtId="0" fontId="93" fillId="35" borderId="8" xfId="110" applyFont="1" applyFill="1" applyBorder="1" applyAlignment="1" applyProtection="1">
      <alignment horizontal="center" vertical="center" wrapText="1"/>
      <protection hidden="1"/>
    </xf>
    <xf numFmtId="0" fontId="90" fillId="35" borderId="8" xfId="110" applyFont="1" applyFill="1" applyBorder="1" applyAlignment="1" applyProtection="1">
      <alignment horizontal="center" vertical="center"/>
      <protection hidden="1"/>
    </xf>
    <xf numFmtId="0" fontId="90" fillId="0" borderId="0" xfId="110" applyFont="1" applyAlignment="1" applyProtection="1">
      <alignment horizontal="center" vertical="center"/>
      <protection hidden="1"/>
    </xf>
    <xf numFmtId="0" fontId="93" fillId="35" borderId="1" xfId="110" applyFont="1" applyFill="1" applyBorder="1" applyAlignment="1" applyProtection="1">
      <alignment horizontal="center" vertical="center" wrapText="1"/>
      <protection hidden="1"/>
    </xf>
    <xf numFmtId="0" fontId="80" fillId="0" borderId="0" xfId="110" applyFont="1" applyProtection="1">
      <alignment vertical="center"/>
      <protection hidden="1"/>
    </xf>
    <xf numFmtId="0" fontId="93" fillId="32" borderId="1" xfId="110" applyFont="1" applyFill="1" applyBorder="1" applyAlignment="1" applyProtection="1">
      <alignment horizontal="center" vertical="center" wrapText="1"/>
      <protection hidden="1"/>
    </xf>
    <xf numFmtId="0" fontId="93" fillId="33" borderId="1" xfId="110" applyFont="1" applyFill="1" applyBorder="1" applyAlignment="1" applyProtection="1">
      <alignment horizontal="center" vertical="center" wrapText="1"/>
      <protection hidden="1"/>
    </xf>
    <xf numFmtId="0" fontId="93" fillId="0" borderId="0" xfId="110" applyFont="1" applyProtection="1">
      <alignment vertical="center"/>
      <protection hidden="1"/>
    </xf>
    <xf numFmtId="0" fontId="90" fillId="0" borderId="0" xfId="110" applyFont="1">
      <alignment vertical="center"/>
    </xf>
    <xf numFmtId="179" fontId="89" fillId="0" borderId="1" xfId="110" applyNumberFormat="1" applyFont="1" applyBorder="1" applyAlignment="1" applyProtection="1">
      <alignment horizontal="right" vertical="center"/>
      <protection hidden="1"/>
    </xf>
    <xf numFmtId="0" fontId="89" fillId="0" borderId="1" xfId="110" applyFont="1" applyBorder="1" applyAlignment="1" applyProtection="1">
      <alignment horizontal="center" vertical="center"/>
      <protection hidden="1"/>
    </xf>
    <xf numFmtId="178" fontId="90" fillId="0" borderId="1" xfId="110" applyNumberFormat="1" applyFont="1" applyBorder="1" applyProtection="1">
      <alignment vertical="center"/>
      <protection hidden="1"/>
    </xf>
    <xf numFmtId="179" fontId="90" fillId="32" borderId="1" xfId="110" applyNumberFormat="1" applyFont="1" applyFill="1" applyBorder="1" applyProtection="1">
      <alignment vertical="center"/>
      <protection hidden="1"/>
    </xf>
    <xf numFmtId="179" fontId="90" fillId="0" borderId="1" xfId="110" applyNumberFormat="1" applyFont="1" applyBorder="1" applyProtection="1">
      <alignment vertical="center"/>
      <protection hidden="1"/>
    </xf>
    <xf numFmtId="179" fontId="90" fillId="33" borderId="1" xfId="110" applyNumberFormat="1" applyFont="1" applyFill="1" applyBorder="1" applyProtection="1">
      <alignment vertical="center"/>
      <protection hidden="1"/>
    </xf>
    <xf numFmtId="183" fontId="103" fillId="32" borderId="1" xfId="110" applyNumberFormat="1" applyFont="1" applyFill="1" applyBorder="1" applyProtection="1">
      <alignment vertical="center"/>
      <protection hidden="1"/>
    </xf>
    <xf numFmtId="179" fontId="89" fillId="0" borderId="14" xfId="110" applyNumberFormat="1" applyFont="1" applyBorder="1" applyAlignment="1" applyProtection="1">
      <alignment horizontal="right" vertical="center"/>
      <protection hidden="1"/>
    </xf>
    <xf numFmtId="179" fontId="90" fillId="34" borderId="1" xfId="110" applyNumberFormat="1" applyFont="1" applyFill="1" applyBorder="1" applyProtection="1">
      <alignment vertical="center"/>
      <protection hidden="1"/>
    </xf>
    <xf numFmtId="0" fontId="92" fillId="35" borderId="17" xfId="111" applyFont="1" applyFill="1" applyBorder="1" applyAlignment="1" applyProtection="1">
      <alignment vertical="center" wrapText="1"/>
      <protection hidden="1"/>
    </xf>
    <xf numFmtId="0" fontId="89" fillId="35" borderId="17" xfId="110" applyFont="1" applyFill="1" applyBorder="1" applyAlignment="1" applyProtection="1">
      <alignment vertical="center" wrapText="1"/>
      <protection hidden="1"/>
    </xf>
    <xf numFmtId="0" fontId="90" fillId="35" borderId="17" xfId="110" applyFont="1" applyFill="1" applyBorder="1" applyAlignment="1" applyProtection="1">
      <alignment vertical="center" wrapText="1"/>
      <protection hidden="1"/>
    </xf>
    <xf numFmtId="0" fontId="90" fillId="35" borderId="18" xfId="110" applyFont="1" applyFill="1" applyBorder="1" applyAlignment="1" applyProtection="1">
      <alignment vertical="center" wrapText="1"/>
      <protection hidden="1"/>
    </xf>
    <xf numFmtId="178" fontId="90" fillId="35" borderId="1" xfId="110" applyNumberFormat="1" applyFont="1" applyFill="1" applyBorder="1" applyProtection="1">
      <alignment vertical="center"/>
      <protection hidden="1"/>
    </xf>
    <xf numFmtId="179" fontId="90" fillId="35" borderId="1" xfId="110" applyNumberFormat="1" applyFont="1" applyFill="1" applyBorder="1" applyProtection="1">
      <alignment vertical="center"/>
      <protection hidden="1"/>
    </xf>
    <xf numFmtId="179" fontId="89" fillId="0" borderId="1" xfId="111" applyNumberFormat="1" applyFont="1" applyBorder="1" applyAlignment="1" applyProtection="1">
      <alignment horizontal="right" vertical="center"/>
      <protection hidden="1"/>
    </xf>
    <xf numFmtId="0" fontId="21" fillId="0" borderId="1" xfId="110" applyFont="1" applyBorder="1" applyAlignment="1" applyProtection="1">
      <alignment horizontal="center" vertical="center"/>
      <protection hidden="1"/>
    </xf>
    <xf numFmtId="0" fontId="92" fillId="0" borderId="0" xfId="110" applyFont="1" applyProtection="1">
      <alignment vertical="center"/>
      <protection hidden="1"/>
    </xf>
    <xf numFmtId="178" fontId="90" fillId="0" borderId="36" xfId="110" applyNumberFormat="1" applyFont="1" applyBorder="1" applyProtection="1">
      <alignment vertical="center"/>
      <protection hidden="1"/>
    </xf>
    <xf numFmtId="179" fontId="90" fillId="0" borderId="36" xfId="110" applyNumberFormat="1" applyFont="1" applyBorder="1" applyProtection="1">
      <alignment vertical="center"/>
      <protection hidden="1"/>
    </xf>
    <xf numFmtId="0" fontId="92" fillId="35" borderId="17" xfId="111" applyFont="1" applyFill="1" applyBorder="1" applyProtection="1">
      <alignment vertical="center"/>
      <protection hidden="1"/>
    </xf>
    <xf numFmtId="0" fontId="89" fillId="35" borderId="17" xfId="110" applyFont="1" applyFill="1" applyBorder="1" applyProtection="1">
      <alignment vertical="center"/>
      <protection hidden="1"/>
    </xf>
    <xf numFmtId="0" fontId="90" fillId="35" borderId="17" xfId="110" applyFont="1" applyFill="1" applyBorder="1" applyProtection="1">
      <alignment vertical="center"/>
      <protection hidden="1"/>
    </xf>
    <xf numFmtId="0" fontId="90" fillId="35" borderId="18" xfId="110" applyFont="1" applyFill="1" applyBorder="1" applyProtection="1">
      <alignment vertical="center"/>
      <protection hidden="1"/>
    </xf>
    <xf numFmtId="179" fontId="89" fillId="0" borderId="115" xfId="111" applyNumberFormat="1" applyFont="1" applyBorder="1" applyAlignment="1" applyProtection="1">
      <alignment horizontal="right" vertical="center"/>
      <protection hidden="1"/>
    </xf>
    <xf numFmtId="179" fontId="90" fillId="32" borderId="115" xfId="110" applyNumberFormat="1" applyFont="1" applyFill="1" applyBorder="1" applyProtection="1">
      <alignment vertical="center"/>
      <protection hidden="1"/>
    </xf>
    <xf numFmtId="179" fontId="90" fillId="33" borderId="115" xfId="110" applyNumberFormat="1" applyFont="1" applyFill="1" applyBorder="1" applyProtection="1">
      <alignment vertical="center"/>
      <protection hidden="1"/>
    </xf>
    <xf numFmtId="0" fontId="121" fillId="27" borderId="109" xfId="112" applyFont="1" applyFill="1" applyBorder="1" applyAlignment="1" applyProtection="1">
      <alignment horizontal="center" vertical="center"/>
      <protection hidden="1"/>
    </xf>
    <xf numFmtId="0" fontId="90" fillId="35" borderId="58" xfId="110" applyFont="1" applyFill="1" applyBorder="1" applyAlignment="1" applyProtection="1">
      <alignment horizontal="center" vertical="center"/>
      <protection hidden="1"/>
    </xf>
    <xf numFmtId="178" fontId="90" fillId="35" borderId="60" xfId="110" applyNumberFormat="1" applyFont="1" applyFill="1" applyBorder="1" applyProtection="1">
      <alignment vertical="center"/>
      <protection hidden="1"/>
    </xf>
    <xf numFmtId="179" fontId="90" fillId="32" borderId="35" xfId="110" applyNumberFormat="1" applyFont="1" applyFill="1" applyBorder="1" applyAlignment="1" applyProtection="1">
      <alignment vertical="center" wrapText="1"/>
      <protection hidden="1"/>
    </xf>
    <xf numFmtId="179" fontId="90" fillId="0" borderId="37" xfId="110" applyNumberFormat="1" applyFont="1" applyBorder="1" applyAlignment="1" applyProtection="1">
      <alignment horizontal="center" vertical="center"/>
      <protection hidden="1"/>
    </xf>
    <xf numFmtId="179" fontId="90" fillId="33" borderId="52" xfId="110" applyNumberFormat="1" applyFont="1" applyFill="1" applyBorder="1" applyAlignment="1" applyProtection="1">
      <alignment vertical="center" wrapText="1"/>
      <protection hidden="1"/>
    </xf>
    <xf numFmtId="179" fontId="90" fillId="0" borderId="51" xfId="110" applyNumberFormat="1" applyFont="1" applyBorder="1" applyAlignment="1" applyProtection="1">
      <alignment horizontal="center" vertical="center"/>
      <protection hidden="1"/>
    </xf>
    <xf numFmtId="0" fontId="89" fillId="27" borderId="54" xfId="112" applyFont="1" applyFill="1" applyBorder="1" applyAlignment="1" applyProtection="1">
      <alignment horizontal="center" vertical="center"/>
      <protection hidden="1"/>
    </xf>
    <xf numFmtId="0" fontId="90" fillId="27" borderId="52" xfId="112" applyFont="1" applyFill="1" applyBorder="1" applyAlignment="1" applyProtection="1">
      <alignment horizontal="center" vertical="center"/>
      <protection hidden="1"/>
    </xf>
    <xf numFmtId="0" fontId="90" fillId="2" borderId="59" xfId="110" applyFont="1" applyFill="1" applyBorder="1" applyAlignment="1" applyProtection="1">
      <alignment horizontal="center" vertical="center"/>
      <protection hidden="1"/>
    </xf>
    <xf numFmtId="178" fontId="90" fillId="2" borderId="61" xfId="110" applyNumberFormat="1" applyFont="1" applyFill="1" applyBorder="1" applyProtection="1">
      <alignment vertical="center"/>
      <protection hidden="1"/>
    </xf>
    <xf numFmtId="0" fontId="89" fillId="4" borderId="1"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21" fillId="0" borderId="0" xfId="110" applyFont="1">
      <alignment vertical="center"/>
    </xf>
    <xf numFmtId="176" fontId="86" fillId="0" borderId="0" xfId="110" applyNumberFormat="1" applyFont="1" applyProtection="1">
      <alignment vertical="center"/>
      <protection hidden="1"/>
    </xf>
    <xf numFmtId="0" fontId="27" fillId="0" borderId="0" xfId="115" applyNumberFormat="1" applyFont="1" applyFill="1" applyAlignment="1" applyProtection="1">
      <alignment horizontal="center" vertical="center"/>
      <protection hidden="1"/>
    </xf>
    <xf numFmtId="0" fontId="21" fillId="0" borderId="0" xfId="115" applyNumberFormat="1" applyFont="1" applyFill="1" applyAlignment="1" applyProtection="1">
      <alignment horizontal="center" vertical="center"/>
      <protection hidden="1"/>
    </xf>
    <xf numFmtId="0" fontId="78" fillId="0" borderId="5" xfId="110" applyFont="1" applyBorder="1" applyProtection="1">
      <alignment vertical="center"/>
      <protection hidden="1"/>
    </xf>
    <xf numFmtId="0" fontId="89" fillId="0" borderId="5" xfId="110" applyFont="1" applyBorder="1" applyProtection="1">
      <alignment vertical="center"/>
      <protection hidden="1"/>
    </xf>
    <xf numFmtId="0" fontId="21" fillId="3" borderId="1" xfId="110" applyFont="1" applyFill="1" applyBorder="1" applyAlignment="1" applyProtection="1">
      <alignment horizontal="center" vertical="center"/>
      <protection hidden="1"/>
    </xf>
    <xf numFmtId="0" fontId="113" fillId="3" borderId="1" xfId="115" applyNumberFormat="1" applyFont="1" applyFill="1" applyBorder="1" applyAlignment="1" applyProtection="1">
      <alignment horizontal="center" vertical="center" wrapText="1"/>
      <protection hidden="1"/>
    </xf>
    <xf numFmtId="0" fontId="21" fillId="2" borderId="1" xfId="110" applyFont="1" applyFill="1" applyBorder="1" applyAlignment="1" applyProtection="1">
      <alignment horizontal="center" vertical="center" wrapText="1"/>
      <protection hidden="1"/>
    </xf>
    <xf numFmtId="0" fontId="21" fillId="29" borderId="2" xfId="110" applyFont="1" applyFill="1" applyBorder="1" applyAlignment="1" applyProtection="1">
      <alignment horizontal="center" vertical="center" wrapText="1"/>
      <protection hidden="1"/>
    </xf>
    <xf numFmtId="38" fontId="106" fillId="38" borderId="106" xfId="115" applyFont="1" applyFill="1" applyBorder="1" applyAlignment="1" applyProtection="1">
      <alignment horizontal="center" vertical="center"/>
      <protection hidden="1"/>
    </xf>
    <xf numFmtId="0" fontId="44" fillId="3" borderId="3" xfId="110" applyFont="1" applyFill="1" applyBorder="1" applyAlignment="1" applyProtection="1">
      <alignment horizontal="center" vertical="center"/>
      <protection hidden="1"/>
    </xf>
    <xf numFmtId="0" fontId="94" fillId="0" borderId="0" xfId="110" applyFont="1" applyAlignment="1" applyProtection="1">
      <alignment horizontal="center" vertical="center" wrapText="1"/>
      <protection hidden="1"/>
    </xf>
    <xf numFmtId="0" fontId="94" fillId="0" borderId="0" xfId="110" applyFont="1" applyAlignment="1">
      <alignment horizontal="center" vertical="center" wrapText="1"/>
    </xf>
    <xf numFmtId="179" fontId="89" fillId="29" borderId="2" xfId="110" applyNumberFormat="1" applyFont="1" applyFill="1" applyBorder="1" applyProtection="1">
      <alignment vertical="center"/>
      <protection hidden="1"/>
    </xf>
    <xf numFmtId="181" fontId="89" fillId="0" borderId="3" xfId="110" applyNumberFormat="1" applyFont="1" applyBorder="1" applyAlignment="1" applyProtection="1">
      <alignment horizontal="center" vertical="center"/>
      <protection hidden="1"/>
    </xf>
    <xf numFmtId="0" fontId="89" fillId="0" borderId="1" xfId="110" applyFont="1" applyBorder="1" applyAlignment="1" applyProtection="1">
      <alignment vertical="center" shrinkToFit="1"/>
      <protection hidden="1"/>
    </xf>
    <xf numFmtId="0" fontId="89" fillId="0" borderId="0" xfId="110" applyFont="1" applyAlignment="1">
      <alignment horizontal="center" vertical="center"/>
    </xf>
    <xf numFmtId="0" fontId="113" fillId="2" borderId="2" xfId="116" applyNumberFormat="1" applyFont="1" applyFill="1" applyBorder="1" applyAlignment="1" applyProtection="1">
      <alignment horizontal="center" vertical="center"/>
      <protection hidden="1"/>
    </xf>
    <xf numFmtId="0" fontId="113" fillId="2" borderId="3" xfId="116" applyNumberFormat="1" applyFont="1" applyFill="1" applyBorder="1" applyAlignment="1" applyProtection="1">
      <alignment horizontal="center" vertical="center"/>
      <protection hidden="1"/>
    </xf>
    <xf numFmtId="0" fontId="47" fillId="0" borderId="0" xfId="117" applyFont="1" applyProtection="1">
      <alignment vertical="center"/>
      <protection hidden="1"/>
    </xf>
    <xf numFmtId="0" fontId="113" fillId="2" borderId="1" xfId="116" applyNumberFormat="1" applyFont="1" applyFill="1" applyBorder="1" applyAlignment="1" applyProtection="1">
      <alignment horizontal="center" vertical="center"/>
      <protection hidden="1"/>
    </xf>
    <xf numFmtId="0" fontId="113" fillId="29" borderId="1" xfId="116" applyNumberFormat="1" applyFont="1" applyFill="1" applyBorder="1" applyAlignment="1" applyProtection="1">
      <alignment horizontal="center" vertical="center"/>
      <protection hidden="1"/>
    </xf>
    <xf numFmtId="0" fontId="103" fillId="2" borderId="1" xfId="117" applyFont="1" applyFill="1" applyBorder="1" applyAlignment="1" applyProtection="1">
      <alignment horizontal="center" vertical="center"/>
      <protection hidden="1"/>
    </xf>
    <xf numFmtId="0" fontId="103" fillId="29" borderId="1" xfId="117" applyFont="1" applyFill="1" applyBorder="1" applyAlignment="1" applyProtection="1">
      <alignment horizontal="center" vertical="center"/>
      <protection hidden="1"/>
    </xf>
    <xf numFmtId="3" fontId="103" fillId="2" borderId="1" xfId="117" applyNumberFormat="1" applyFont="1" applyFill="1" applyBorder="1" applyAlignment="1" applyProtection="1">
      <alignment horizontal="center" vertical="center"/>
      <protection hidden="1"/>
    </xf>
    <xf numFmtId="0" fontId="21" fillId="0" borderId="0" xfId="2" applyNumberFormat="1" applyFont="1" applyFill="1" applyBorder="1" applyProtection="1">
      <alignment vertical="center"/>
      <protection hidden="1"/>
    </xf>
    <xf numFmtId="179" fontId="103" fillId="29" borderId="1" xfId="117" applyNumberFormat="1" applyFont="1" applyFill="1" applyBorder="1" applyAlignment="1" applyProtection="1">
      <alignment horizontal="center" vertical="center"/>
      <protection hidden="1"/>
    </xf>
    <xf numFmtId="0" fontId="115" fillId="0" borderId="0" xfId="110" applyFont="1" applyAlignment="1" applyProtection="1">
      <alignment horizontal="center" vertical="center" wrapText="1"/>
      <protection hidden="1"/>
    </xf>
    <xf numFmtId="0" fontId="115" fillId="0" borderId="0" xfId="110" applyFont="1" applyAlignment="1" applyProtection="1">
      <alignment horizontal="center" vertical="center"/>
      <protection hidden="1"/>
    </xf>
    <xf numFmtId="0" fontId="115" fillId="0" borderId="0" xfId="110" applyFont="1" applyProtection="1">
      <alignment vertical="center"/>
      <protection hidden="1"/>
    </xf>
    <xf numFmtId="0" fontId="47" fillId="35" borderId="0" xfId="117" applyFont="1" applyFill="1" applyProtection="1">
      <alignment vertical="center"/>
      <protection hidden="1"/>
    </xf>
    <xf numFmtId="0" fontId="89" fillId="0" borderId="0" xfId="110" applyFont="1" applyAlignment="1" applyProtection="1">
      <alignment horizontal="center" vertical="center"/>
      <protection hidden="1"/>
    </xf>
    <xf numFmtId="0" fontId="0" fillId="0" borderId="0" xfId="0" applyProtection="1">
      <alignment vertical="center"/>
      <protection hidden="1"/>
    </xf>
    <xf numFmtId="3" fontId="24" fillId="0" borderId="1" xfId="111" applyNumberFormat="1" applyFont="1" applyBorder="1" applyAlignment="1" applyProtection="1">
      <alignment horizontal="right" vertical="center"/>
      <protection hidden="1"/>
    </xf>
    <xf numFmtId="0" fontId="95" fillId="0" borderId="56" xfId="112" applyFont="1" applyBorder="1" applyAlignment="1" applyProtection="1">
      <alignment horizontal="right" vertical="center"/>
      <protection hidden="1"/>
    </xf>
    <xf numFmtId="0" fontId="103" fillId="0" borderId="0" xfId="110" applyFont="1" applyProtection="1">
      <alignment vertical="center"/>
      <protection hidden="1"/>
    </xf>
    <xf numFmtId="0" fontId="92" fillId="0" borderId="0" xfId="110" applyFont="1" applyAlignment="1" applyProtection="1">
      <alignment vertical="center" wrapText="1"/>
      <protection hidden="1"/>
    </xf>
    <xf numFmtId="0" fontId="47" fillId="0" borderId="0" xfId="110" applyFont="1" applyProtection="1">
      <alignment vertical="center"/>
      <protection hidden="1"/>
    </xf>
    <xf numFmtId="0" fontId="107" fillId="0" borderId="0" xfId="110" applyFont="1" applyProtection="1">
      <alignment vertical="center"/>
      <protection hidden="1"/>
    </xf>
    <xf numFmtId="0" fontId="108" fillId="36" borderId="1" xfId="110" applyFont="1" applyFill="1" applyBorder="1" applyAlignment="1" applyProtection="1">
      <alignment horizontal="center" vertical="center" shrinkToFit="1"/>
      <protection hidden="1"/>
    </xf>
    <xf numFmtId="6" fontId="109" fillId="0" borderId="1" xfId="110" applyNumberFormat="1" applyFont="1" applyBorder="1" applyAlignment="1" applyProtection="1">
      <alignment horizontal="center" vertical="center"/>
      <protection hidden="1"/>
    </xf>
    <xf numFmtId="0" fontId="108" fillId="37" borderId="1" xfId="110" applyFont="1" applyFill="1" applyBorder="1" applyAlignment="1" applyProtection="1">
      <alignment horizontal="center" vertical="center" shrinkToFit="1"/>
      <protection hidden="1"/>
    </xf>
    <xf numFmtId="6" fontId="104" fillId="0" borderId="1" xfId="110" applyNumberFormat="1" applyFont="1" applyBorder="1" applyAlignment="1" applyProtection="1">
      <alignment horizontal="center" vertical="center"/>
      <protection hidden="1"/>
    </xf>
    <xf numFmtId="0" fontId="123" fillId="2" borderId="1" xfId="0" applyFont="1" applyFill="1" applyBorder="1" applyAlignment="1" applyProtection="1">
      <alignment horizontal="center" vertical="center" wrapText="1"/>
      <protection hidden="1"/>
    </xf>
    <xf numFmtId="0" fontId="123" fillId="29" borderId="1" xfId="0" applyFont="1" applyFill="1" applyBorder="1" applyAlignment="1" applyProtection="1">
      <alignment horizontal="center" vertical="center" wrapText="1"/>
      <protection hidden="1"/>
    </xf>
    <xf numFmtId="0" fontId="123" fillId="2" borderId="1" xfId="3" applyFont="1" applyFill="1" applyBorder="1" applyAlignment="1" applyProtection="1">
      <alignment horizontal="center" vertical="center" wrapText="1"/>
      <protection hidden="1"/>
    </xf>
    <xf numFmtId="0" fontId="123" fillId="29" borderId="1" xfId="3" applyFont="1" applyFill="1" applyBorder="1" applyAlignment="1" applyProtection="1">
      <alignment horizontal="center" vertical="center" wrapText="1"/>
      <protection hidden="1"/>
    </xf>
    <xf numFmtId="0" fontId="124" fillId="29" borderId="1" xfId="3" applyFont="1" applyFill="1" applyBorder="1" applyAlignment="1" applyProtection="1">
      <alignment horizontal="center" vertical="center" wrapText="1"/>
      <protection hidden="1"/>
    </xf>
    <xf numFmtId="0" fontId="123" fillId="29" borderId="2" xfId="0" applyFont="1" applyFill="1" applyBorder="1" applyAlignment="1" applyProtection="1">
      <alignment horizontal="center" vertical="center" wrapText="1"/>
      <protection hidden="1"/>
    </xf>
    <xf numFmtId="0" fontId="125" fillId="29" borderId="1" xfId="117" applyFont="1" applyFill="1" applyBorder="1" applyAlignment="1" applyProtection="1">
      <alignment horizontal="center" vertical="top" wrapText="1"/>
      <protection hidden="1"/>
    </xf>
    <xf numFmtId="181" fontId="89" fillId="0" borderId="1" xfId="110" applyNumberFormat="1" applyFont="1" applyBorder="1" applyAlignment="1" applyProtection="1">
      <alignment horizontal="center" vertical="center"/>
      <protection hidden="1"/>
    </xf>
    <xf numFmtId="0" fontId="89" fillId="0" borderId="0" xfId="113" applyFont="1" applyAlignment="1" applyProtection="1">
      <alignment horizontal="center" vertical="center"/>
      <protection hidden="1"/>
    </xf>
    <xf numFmtId="0" fontId="43" fillId="28" borderId="1" xfId="0" applyFont="1" applyFill="1" applyBorder="1" applyAlignment="1" applyProtection="1">
      <alignment horizontal="center" vertical="center" shrinkToFit="1"/>
      <protection hidden="1"/>
    </xf>
    <xf numFmtId="0" fontId="17" fillId="28" borderId="1" xfId="0" applyFont="1" applyFill="1" applyBorder="1" applyAlignment="1" applyProtection="1">
      <alignment horizontal="center" vertical="center" wrapText="1"/>
      <protection hidden="1"/>
    </xf>
    <xf numFmtId="0" fontId="17" fillId="2" borderId="1" xfId="0" applyFont="1" applyFill="1" applyBorder="1" applyAlignment="1" applyProtection="1">
      <alignment horizontal="center" vertical="center" shrinkToFi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89" fillId="4" borderId="0" xfId="110" applyFont="1" applyFill="1" applyProtection="1">
      <alignment vertical="center"/>
      <protection hidden="1"/>
    </xf>
    <xf numFmtId="0" fontId="90" fillId="4" borderId="0" xfId="110" applyFont="1" applyFill="1" applyProtection="1">
      <alignment vertical="center"/>
      <protection hidden="1"/>
    </xf>
    <xf numFmtId="0" fontId="21" fillId="4" borderId="0" xfId="110" applyFont="1" applyFill="1" applyProtection="1">
      <alignment vertical="center"/>
      <protection hidden="1"/>
    </xf>
    <xf numFmtId="0" fontId="102" fillId="2" borderId="87" xfId="110" applyFont="1" applyFill="1" applyBorder="1" applyAlignment="1" applyProtection="1">
      <alignment horizontal="center" vertical="center"/>
      <protection hidden="1"/>
    </xf>
    <xf numFmtId="0" fontId="21" fillId="0" borderId="0" xfId="110" applyFont="1" applyAlignment="1" applyProtection="1">
      <alignment horizontal="center" vertical="center"/>
      <protection hidden="1"/>
    </xf>
    <xf numFmtId="0" fontId="103" fillId="0" borderId="91" xfId="110" applyFont="1" applyBorder="1" applyAlignment="1" applyProtection="1">
      <alignment horizontal="center" vertical="center"/>
      <protection hidden="1"/>
    </xf>
    <xf numFmtId="0" fontId="104" fillId="4" borderId="97" xfId="110" applyFont="1" applyFill="1" applyBorder="1" applyAlignment="1" applyProtection="1">
      <alignment horizontal="center" vertical="center"/>
      <protection hidden="1"/>
    </xf>
    <xf numFmtId="0" fontId="106" fillId="0" borderId="34" xfId="110" applyFont="1" applyBorder="1" applyAlignment="1" applyProtection="1">
      <alignment horizontal="center" vertical="center"/>
      <protection hidden="1"/>
    </xf>
    <xf numFmtId="49" fontId="91" fillId="0" borderId="33" xfId="110" applyNumberFormat="1" applyFont="1" applyBorder="1" applyAlignment="1" applyProtection="1">
      <alignment horizontal="center" vertical="center"/>
      <protection locked="0"/>
    </xf>
    <xf numFmtId="0" fontId="95" fillId="0" borderId="56" xfId="112" applyFont="1" applyBorder="1" applyAlignment="1" applyProtection="1">
      <alignment horizontal="right" vertical="center"/>
      <protection locked="0"/>
    </xf>
    <xf numFmtId="178" fontId="89" fillId="0" borderId="14" xfId="111" applyNumberFormat="1" applyFont="1" applyBorder="1" applyAlignment="1" applyProtection="1">
      <alignment horizontal="right" vertical="center"/>
      <protection hidden="1"/>
    </xf>
    <xf numFmtId="178" fontId="89" fillId="0" borderId="1" xfId="111" applyNumberFormat="1" applyFont="1" applyBorder="1" applyAlignment="1" applyProtection="1">
      <alignment horizontal="right" vertical="center"/>
      <protection hidden="1"/>
    </xf>
    <xf numFmtId="0" fontId="13" fillId="0" borderId="0" xfId="0" applyFont="1" applyProtection="1">
      <alignment vertical="center"/>
      <protection hidden="1"/>
    </xf>
    <xf numFmtId="0" fontId="62"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18" fillId="0" borderId="0" xfId="0" applyFont="1" applyAlignment="1" applyProtection="1">
      <protection hidden="1"/>
    </xf>
    <xf numFmtId="0" fontId="0" fillId="0" borderId="0" xfId="0" applyAlignment="1" applyProtection="1">
      <protection hidden="1"/>
    </xf>
    <xf numFmtId="0" fontId="53" fillId="0" borderId="0" xfId="0" applyFont="1" applyAlignment="1" applyProtection="1">
      <alignment horizontal="center" vertical="center" wrapText="1"/>
      <protection hidden="1"/>
    </xf>
    <xf numFmtId="0" fontId="56" fillId="0" borderId="0" xfId="0" applyFont="1" applyAlignment="1" applyProtection="1">
      <alignment horizontal="center" vertical="center"/>
      <protection hidden="1"/>
    </xf>
    <xf numFmtId="0" fontId="62" fillId="0" borderId="0" xfId="0" applyFont="1" applyProtection="1">
      <alignment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11" fillId="0" borderId="0" xfId="0" applyFont="1" applyAlignment="1" applyProtection="1">
      <alignment horizontal="left" vertical="center" wrapText="1"/>
      <protection hidden="1"/>
    </xf>
    <xf numFmtId="0" fontId="51" fillId="0" borderId="21" xfId="0" applyFont="1" applyBorder="1" applyAlignment="1" applyProtection="1">
      <alignment vertical="center" wrapText="1"/>
      <protection hidden="1"/>
    </xf>
    <xf numFmtId="0" fontId="11" fillId="0" borderId="0" xfId="0" applyFont="1" applyAlignment="1" applyProtection="1">
      <alignment vertical="top" wrapText="1"/>
      <protection hidden="1"/>
    </xf>
    <xf numFmtId="0" fontId="11" fillId="0" borderId="0" xfId="0" applyFont="1" applyProtection="1">
      <alignment vertical="center"/>
      <protection hidden="1"/>
    </xf>
    <xf numFmtId="0" fontId="13"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63"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8" fillId="0" borderId="0" xfId="0" applyFont="1" applyProtection="1">
      <alignment vertical="center"/>
      <protection hidden="1"/>
    </xf>
    <xf numFmtId="0" fontId="46" fillId="0" borderId="0" xfId="0" applyFont="1" applyProtection="1">
      <alignment vertical="center"/>
      <protection hidden="1"/>
    </xf>
    <xf numFmtId="0" fontId="58" fillId="0" borderId="0" xfId="0" applyFont="1" applyAlignment="1" applyProtection="1">
      <alignment horizontal="left" vertical="center"/>
      <protection hidden="1"/>
    </xf>
    <xf numFmtId="41" fontId="13" fillId="0" borderId="0" xfId="0" applyNumberFormat="1" applyFont="1" applyProtection="1">
      <alignment vertical="center"/>
      <protection hidden="1"/>
    </xf>
    <xf numFmtId="0" fontId="64"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3" fillId="0" borderId="0" xfId="0" applyNumberFormat="1" applyFont="1" applyAlignment="1" applyProtection="1">
      <alignment vertical="center" wrapText="1"/>
      <protection hidden="1"/>
    </xf>
    <xf numFmtId="5" fontId="50" fillId="0" borderId="0" xfId="0" applyNumberFormat="1" applyFont="1" applyAlignment="1" applyProtection="1">
      <alignment vertical="center" wrapText="1"/>
      <protection hidden="1"/>
    </xf>
    <xf numFmtId="0" fontId="16"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3" fillId="0" borderId="0" xfId="0" applyFont="1" applyAlignment="1" applyProtection="1">
      <protection hidden="1"/>
    </xf>
    <xf numFmtId="178" fontId="13" fillId="0" borderId="0" xfId="0" applyNumberFormat="1" applyFont="1" applyProtection="1">
      <alignment vertical="center"/>
      <protection hidden="1"/>
    </xf>
    <xf numFmtId="5" fontId="13" fillId="0" borderId="0" xfId="0" applyNumberFormat="1" applyFont="1" applyProtection="1">
      <alignment vertical="center"/>
      <protection hidden="1"/>
    </xf>
    <xf numFmtId="5" fontId="0" fillId="0" borderId="0" xfId="0" applyNumberFormat="1" applyProtection="1">
      <alignment vertical="center"/>
      <protection hidden="1"/>
    </xf>
    <xf numFmtId="0" fontId="65"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3" fillId="0" borderId="0" xfId="0" applyNumberFormat="1" applyFont="1" applyProtection="1">
      <alignment vertical="center"/>
      <protection hidden="1"/>
    </xf>
    <xf numFmtId="0" fontId="46" fillId="4" borderId="0" xfId="0" applyFont="1" applyFill="1" applyAlignment="1" applyProtection="1">
      <alignment vertical="center" wrapText="1"/>
      <protection hidden="1"/>
    </xf>
    <xf numFmtId="0" fontId="13" fillId="4" borderId="0" xfId="0" applyFont="1" applyFill="1" applyProtection="1">
      <alignment vertical="center"/>
      <protection hidden="1"/>
    </xf>
    <xf numFmtId="0" fontId="46" fillId="4" borderId="0" xfId="0" applyFont="1" applyFill="1" applyProtection="1">
      <alignment vertical="center"/>
      <protection hidden="1"/>
    </xf>
    <xf numFmtId="0" fontId="13" fillId="0" borderId="0" xfId="0" applyFont="1" applyAlignment="1" applyProtection="1">
      <alignment vertical="top" wrapText="1"/>
      <protection hidden="1"/>
    </xf>
    <xf numFmtId="0" fontId="61" fillId="0" borderId="0" xfId="0" applyFont="1" applyProtection="1">
      <alignment vertical="center"/>
      <protection hidden="1"/>
    </xf>
    <xf numFmtId="0" fontId="52" fillId="0" borderId="0" xfId="0" applyFont="1" applyAlignment="1" applyProtection="1">
      <alignment vertical="center" shrinkToFit="1"/>
      <protection hidden="1"/>
    </xf>
    <xf numFmtId="0" fontId="11" fillId="0" borderId="21" xfId="0" applyFont="1" applyBorder="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7" fontId="50" fillId="0" borderId="0" xfId="0" applyNumberFormat="1" applyFont="1" applyProtection="1">
      <alignment vertical="center"/>
      <protection hidden="1"/>
    </xf>
    <xf numFmtId="0" fontId="79" fillId="0" borderId="0" xfId="0" applyFont="1" applyAlignment="1" applyProtection="1">
      <alignment vertical="center" wrapText="1"/>
      <protection hidden="1"/>
    </xf>
    <xf numFmtId="0" fontId="11" fillId="0" borderId="0" xfId="0" applyFont="1" applyAlignment="1" applyProtection="1">
      <alignment vertical="center" wrapText="1"/>
      <protection hidden="1"/>
    </xf>
    <xf numFmtId="176" fontId="11" fillId="0" borderId="0" xfId="4" applyNumberFormat="1" applyFont="1" applyAlignment="1" applyProtection="1">
      <alignment horizontal="left" vertical="center"/>
      <protection hidden="1"/>
    </xf>
    <xf numFmtId="0" fontId="86" fillId="4" borderId="0" xfId="0" applyFont="1" applyFill="1" applyProtection="1">
      <alignment vertical="center"/>
      <protection hidden="1"/>
    </xf>
    <xf numFmtId="0" fontId="13"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13" fillId="0" borderId="0" xfId="4" applyFont="1" applyProtection="1">
      <protection hidden="1"/>
    </xf>
    <xf numFmtId="176" fontId="51" fillId="0" borderId="0" xfId="4" applyNumberFormat="1" applyFont="1" applyProtection="1">
      <protection hidden="1"/>
    </xf>
    <xf numFmtId="176" fontId="73" fillId="0" borderId="0" xfId="4" applyNumberFormat="1" applyFont="1" applyAlignment="1" applyProtection="1">
      <alignment horizontal="center" vertical="center"/>
      <protection hidden="1"/>
    </xf>
    <xf numFmtId="0" fontId="51" fillId="0" borderId="0" xfId="0" applyFont="1" applyAlignment="1" applyProtection="1">
      <alignment horizontal="right" vertical="center"/>
      <protection hidden="1"/>
    </xf>
    <xf numFmtId="49" fontId="51" fillId="0" borderId="0" xfId="0" applyNumberFormat="1" applyFont="1" applyAlignment="1" applyProtection="1">
      <alignment horizontal="center" vertical="center"/>
      <protection hidden="1"/>
    </xf>
    <xf numFmtId="176" fontId="51" fillId="0" borderId="0" xfId="4" applyNumberFormat="1" applyFont="1" applyAlignment="1" applyProtection="1">
      <alignment horizontal="center"/>
      <protection hidden="1"/>
    </xf>
    <xf numFmtId="0" fontId="51" fillId="0" borderId="0" xfId="4" applyFont="1" applyProtection="1">
      <protection hidden="1"/>
    </xf>
    <xf numFmtId="176" fontId="13" fillId="0" borderId="0" xfId="4" applyNumberFormat="1" applyFont="1" applyProtection="1">
      <protection hidden="1"/>
    </xf>
    <xf numFmtId="176" fontId="74" fillId="0" borderId="0" xfId="4" applyNumberFormat="1" applyFont="1" applyAlignment="1" applyProtection="1">
      <alignment vertical="center"/>
      <protection hidden="1"/>
    </xf>
    <xf numFmtId="176" fontId="67" fillId="0" borderId="0" xfId="4" applyNumberFormat="1" applyFont="1" applyAlignment="1" applyProtection="1">
      <alignment horizontal="center"/>
      <protection hidden="1"/>
    </xf>
    <xf numFmtId="176" fontId="50" fillId="0" borderId="0" xfId="4" applyNumberFormat="1" applyFont="1" applyAlignment="1" applyProtection="1">
      <alignment vertical="center"/>
      <protection hidden="1"/>
    </xf>
    <xf numFmtId="176" fontId="51" fillId="0" borderId="0" xfId="4" applyNumberFormat="1" applyFont="1" applyAlignment="1" applyProtection="1">
      <alignment vertical="center"/>
      <protection hidden="1"/>
    </xf>
    <xf numFmtId="176" fontId="68" fillId="0" borderId="0" xfId="4" applyNumberFormat="1" applyFont="1" applyAlignment="1" applyProtection="1">
      <alignment horizontal="center" vertical="center"/>
      <protection hidden="1"/>
    </xf>
    <xf numFmtId="177" fontId="11" fillId="0" borderId="0" xfId="4" applyNumberFormat="1" applyFont="1" applyAlignment="1" applyProtection="1">
      <alignment vertical="center"/>
      <protection hidden="1"/>
    </xf>
    <xf numFmtId="176" fontId="50" fillId="0" borderId="21" xfId="4" applyNumberFormat="1" applyFont="1" applyBorder="1" applyAlignment="1" applyProtection="1">
      <alignment horizontal="center"/>
      <protection hidden="1"/>
    </xf>
    <xf numFmtId="177" fontId="11" fillId="0" borderId="0" xfId="4" applyNumberFormat="1" applyFont="1" applyAlignment="1" applyProtection="1">
      <alignment horizontal="center" vertical="center"/>
      <protection hidden="1"/>
    </xf>
    <xf numFmtId="0" fontId="77" fillId="0" borderId="0" xfId="0" applyFont="1" applyAlignment="1" applyProtection="1">
      <alignment vertical="center" wrapText="1"/>
      <protection hidden="1"/>
    </xf>
    <xf numFmtId="176" fontId="50" fillId="0" borderId="0" xfId="4" applyNumberFormat="1" applyFont="1" applyAlignment="1" applyProtection="1">
      <alignment horizontal="left" vertical="center"/>
      <protection hidden="1"/>
    </xf>
    <xf numFmtId="176" fontId="15" fillId="0" borderId="0" xfId="4" applyNumberFormat="1" applyFont="1" applyAlignment="1" applyProtection="1">
      <alignment horizontal="center" vertical="center"/>
      <protection hidden="1"/>
    </xf>
    <xf numFmtId="0" fontId="77" fillId="0" borderId="0" xfId="0" applyFont="1" applyAlignment="1" applyProtection="1">
      <alignment horizontal="center" vertical="center" wrapText="1"/>
      <protection hidden="1"/>
    </xf>
    <xf numFmtId="176" fontId="67" fillId="0" borderId="0" xfId="4" applyNumberFormat="1" applyFont="1" applyProtection="1">
      <protection hidden="1"/>
    </xf>
    <xf numFmtId="176" fontId="70" fillId="0" borderId="0" xfId="4" applyNumberFormat="1" applyFont="1" applyAlignment="1" applyProtection="1">
      <alignment horizontal="center"/>
      <protection hidden="1"/>
    </xf>
    <xf numFmtId="176" fontId="13" fillId="0" borderId="0" xfId="0" applyNumberFormat="1" applyFont="1" applyProtection="1">
      <alignment vertical="center"/>
      <protection hidden="1"/>
    </xf>
    <xf numFmtId="176" fontId="50" fillId="0" borderId="0" xfId="4" applyNumberFormat="1" applyFont="1" applyProtection="1">
      <protection hidden="1"/>
    </xf>
    <xf numFmtId="176" fontId="11" fillId="0" borderId="0" xfId="4" applyNumberFormat="1" applyFont="1" applyAlignment="1" applyProtection="1">
      <alignment horizontal="left"/>
      <protection hidden="1"/>
    </xf>
    <xf numFmtId="176" fontId="11" fillId="0" borderId="0" xfId="4" applyNumberFormat="1" applyFont="1" applyProtection="1">
      <protection hidden="1"/>
    </xf>
    <xf numFmtId="176" fontId="13" fillId="0" borderId="21" xfId="4" applyNumberFormat="1" applyFont="1" applyBorder="1" applyProtection="1">
      <protection hidden="1"/>
    </xf>
    <xf numFmtId="176" fontId="16" fillId="0" borderId="21" xfId="4" applyNumberFormat="1" applyFont="1" applyBorder="1" applyAlignment="1" applyProtection="1">
      <alignment horizontal="right"/>
      <protection hidden="1"/>
    </xf>
    <xf numFmtId="176" fontId="50" fillId="0" borderId="0" xfId="4" applyNumberFormat="1" applyFont="1" applyAlignment="1" applyProtection="1">
      <alignment horizontal="left" indent="1"/>
      <protection hidden="1"/>
    </xf>
    <xf numFmtId="176" fontId="50" fillId="0" borderId="0" xfId="4" applyNumberFormat="1" applyFont="1" applyAlignment="1" applyProtection="1">
      <alignment horizontal="right"/>
      <protection hidden="1"/>
    </xf>
    <xf numFmtId="176" fontId="71" fillId="0" borderId="0" xfId="4" applyNumberFormat="1" applyFont="1" applyAlignment="1" applyProtection="1">
      <alignment horizontal="center"/>
      <protection hidden="1"/>
    </xf>
    <xf numFmtId="176" fontId="71" fillId="0" borderId="0" xfId="4" applyNumberFormat="1" applyFont="1" applyProtection="1">
      <protection hidden="1"/>
    </xf>
    <xf numFmtId="176" fontId="71" fillId="0" borderId="0" xfId="4" applyNumberFormat="1" applyFont="1" applyAlignment="1" applyProtection="1">
      <alignment vertical="center"/>
      <protection hidden="1"/>
    </xf>
    <xf numFmtId="176" fontId="71" fillId="0" borderId="0" xfId="4" applyNumberFormat="1" applyFont="1" applyAlignment="1" applyProtection="1">
      <alignment horizontal="left" vertical="center"/>
      <protection hidden="1"/>
    </xf>
    <xf numFmtId="176" fontId="13" fillId="0" borderId="0" xfId="4" applyNumberFormat="1" applyFont="1" applyAlignment="1" applyProtection="1">
      <alignment vertical="center"/>
      <protection hidden="1"/>
    </xf>
    <xf numFmtId="0" fontId="13" fillId="0" borderId="0" xfId="4" applyFont="1" applyAlignment="1" applyProtection="1">
      <alignment vertical="center"/>
      <protection hidden="1"/>
    </xf>
    <xf numFmtId="176" fontId="11" fillId="0" borderId="0" xfId="4" applyNumberFormat="1" applyFont="1" applyAlignment="1" applyProtection="1">
      <alignment vertical="center"/>
      <protection hidden="1"/>
    </xf>
    <xf numFmtId="176" fontId="50" fillId="0" borderId="0" xfId="4" applyNumberFormat="1" applyFont="1" applyAlignment="1" applyProtection="1">
      <alignment horizontal="right" vertical="center"/>
      <protection hidden="1"/>
    </xf>
    <xf numFmtId="176" fontId="11" fillId="0" borderId="0" xfId="4" applyNumberFormat="1" applyFont="1" applyAlignment="1" applyProtection="1">
      <alignment horizontal="center"/>
      <protection hidden="1"/>
    </xf>
    <xf numFmtId="0" fontId="50" fillId="0" borderId="0" xfId="4" applyFont="1" applyProtection="1">
      <protection hidden="1"/>
    </xf>
    <xf numFmtId="0" fontId="123" fillId="2" borderId="1" xfId="0" applyFont="1" applyFill="1" applyBorder="1" applyAlignment="1">
      <alignment horizontal="center" vertical="top" wrapText="1"/>
    </xf>
    <xf numFmtId="0" fontId="113" fillId="29" borderId="2" xfId="2" applyNumberFormat="1" applyFont="1" applyFill="1" applyBorder="1" applyAlignment="1" applyProtection="1">
      <alignment horizontal="center" vertical="center"/>
      <protection hidden="1"/>
    </xf>
    <xf numFmtId="0" fontId="125" fillId="29" borderId="2" xfId="117" applyFont="1" applyFill="1" applyBorder="1" applyAlignment="1" applyProtection="1">
      <alignment horizontal="center" vertical="top" wrapText="1"/>
      <protection hidden="1"/>
    </xf>
    <xf numFmtId="0" fontId="103" fillId="29" borderId="2" xfId="117" applyFont="1" applyFill="1" applyBorder="1" applyAlignment="1" applyProtection="1">
      <alignment horizontal="center" vertical="center"/>
      <protection hidden="1"/>
    </xf>
    <xf numFmtId="0" fontId="113" fillId="0" borderId="0" xfId="116" applyNumberFormat="1" applyFont="1" applyFill="1" applyBorder="1" applyAlignment="1" applyProtection="1">
      <alignment horizontal="center" vertical="center"/>
      <protection hidden="1"/>
    </xf>
    <xf numFmtId="0" fontId="113" fillId="0" borderId="0" xfId="2" applyNumberFormat="1" applyFont="1" applyFill="1" applyBorder="1" applyAlignment="1" applyProtection="1">
      <alignment horizontal="center" vertical="center"/>
      <protection hidden="1"/>
    </xf>
    <xf numFmtId="0" fontId="125" fillId="0" borderId="0" xfId="117" applyFont="1" applyAlignment="1" applyProtection="1">
      <alignment horizontal="center" vertical="top" wrapText="1"/>
      <protection hidden="1"/>
    </xf>
    <xf numFmtId="0" fontId="103" fillId="0" borderId="0" xfId="117" applyFont="1" applyAlignment="1" applyProtection="1">
      <alignment horizontal="center" vertical="center"/>
      <protection hidden="1"/>
    </xf>
    <xf numFmtId="0" fontId="106" fillId="0" borderId="0" xfId="0" applyFont="1" applyProtection="1">
      <alignment vertical="center"/>
      <protection hidden="1"/>
    </xf>
    <xf numFmtId="0" fontId="123" fillId="0" borderId="0" xfId="0" applyFont="1" applyAlignment="1" applyProtection="1">
      <alignment horizontal="center" vertical="top" wrapText="1"/>
      <protection hidden="1"/>
    </xf>
    <xf numFmtId="0" fontId="106" fillId="0" borderId="64" xfId="0" applyFont="1" applyBorder="1" applyProtection="1">
      <alignment vertical="center"/>
      <protection hidden="1"/>
    </xf>
    <xf numFmtId="0" fontId="21" fillId="0" borderId="64" xfId="2" applyNumberFormat="1" applyFont="1" applyFill="1" applyBorder="1">
      <alignment vertical="center"/>
    </xf>
    <xf numFmtId="0" fontId="94" fillId="0" borderId="64" xfId="110" applyFont="1" applyBorder="1" applyAlignment="1">
      <alignment horizontal="center" vertical="center" wrapText="1"/>
    </xf>
    <xf numFmtId="0" fontId="89" fillId="0" borderId="64" xfId="110" applyFont="1" applyBorder="1">
      <alignment vertical="center"/>
    </xf>
    <xf numFmtId="0" fontId="24" fillId="0" borderId="1" xfId="55" applyFont="1" applyBorder="1">
      <alignment vertical="center"/>
    </xf>
    <xf numFmtId="0" fontId="24" fillId="0" borderId="2" xfId="55" applyFont="1" applyBorder="1" applyProtection="1">
      <alignment vertical="center"/>
      <protection locked="0"/>
    </xf>
    <xf numFmtId="0" fontId="26" fillId="31" borderId="10" xfId="55" applyFont="1" applyFill="1" applyBorder="1" applyAlignment="1">
      <alignment horizontal="center" vertical="center" wrapText="1"/>
    </xf>
    <xf numFmtId="0" fontId="26" fillId="31" borderId="1" xfId="55" applyFont="1" applyFill="1" applyBorder="1" applyAlignment="1">
      <alignment horizontal="center" vertical="center"/>
    </xf>
    <xf numFmtId="0" fontId="26" fillId="31" borderId="10" xfId="55" applyFont="1" applyFill="1" applyBorder="1" applyAlignment="1">
      <alignment horizontal="center" vertical="center"/>
    </xf>
    <xf numFmtId="0" fontId="24" fillId="0" borderId="4" xfId="1" applyFont="1" applyBorder="1" applyAlignment="1" applyProtection="1">
      <alignment horizontal="left" vertical="center"/>
      <protection locked="0"/>
    </xf>
    <xf numFmtId="0" fontId="24" fillId="0" borderId="5" xfId="1" applyFont="1" applyBorder="1" applyAlignment="1" applyProtection="1">
      <alignment horizontal="left" vertical="center"/>
      <protection locked="0"/>
    </xf>
    <xf numFmtId="0" fontId="24" fillId="0" borderId="19" xfId="1" applyFont="1" applyBorder="1" applyAlignment="1" applyProtection="1">
      <alignment horizontal="left" vertical="center"/>
      <protection locked="0"/>
    </xf>
    <xf numFmtId="0" fontId="99" fillId="0" borderId="0" xfId="109" applyFont="1" applyAlignment="1">
      <alignment horizontal="left" vertical="center" shrinkToFit="1"/>
    </xf>
    <xf numFmtId="0" fontId="101" fillId="0" borderId="0" xfId="0" applyFont="1" applyAlignment="1">
      <alignment horizontal="left" vertical="center" wrapText="1"/>
    </xf>
    <xf numFmtId="0" fontId="24" fillId="0" borderId="75" xfId="1" applyFont="1" applyBorder="1" applyAlignment="1" applyProtection="1">
      <alignment horizontal="left" vertical="center" wrapText="1"/>
      <protection locked="0"/>
    </xf>
    <xf numFmtId="0" fontId="24" fillId="0" borderId="76" xfId="1" applyFont="1" applyBorder="1" applyAlignment="1" applyProtection="1">
      <alignment horizontal="left" vertical="center" wrapText="1"/>
      <protection locked="0"/>
    </xf>
    <xf numFmtId="0" fontId="24" fillId="0" borderId="77" xfId="1" applyFont="1" applyBorder="1" applyAlignment="1" applyProtection="1">
      <alignment horizontal="left" vertical="center" wrapText="1"/>
      <protection locked="0"/>
    </xf>
    <xf numFmtId="0" fontId="97" fillId="0" borderId="0" xfId="0" applyFont="1" applyAlignment="1">
      <alignment horizontal="left" vertical="center" wrapText="1"/>
    </xf>
    <xf numFmtId="0" fontId="26" fillId="0" borderId="0" xfId="109" applyFont="1" applyAlignment="1">
      <alignment horizontal="left" vertical="center"/>
    </xf>
    <xf numFmtId="0" fontId="26" fillId="31" borderId="13" xfId="55" applyFont="1" applyFill="1" applyBorder="1" applyAlignment="1">
      <alignment horizontal="center" vertical="center" wrapText="1" shrinkToFit="1"/>
    </xf>
    <xf numFmtId="0" fontId="26" fillId="31" borderId="14" xfId="55" applyFont="1" applyFill="1" applyBorder="1" applyAlignment="1">
      <alignment horizontal="center" vertical="center" shrinkToFit="1"/>
    </xf>
    <xf numFmtId="0" fontId="24" fillId="0" borderId="2" xfId="1" applyFont="1" applyBorder="1" applyAlignment="1" applyProtection="1">
      <alignment horizontal="left" vertical="center"/>
      <protection locked="0"/>
    </xf>
    <xf numFmtId="0" fontId="24" fillId="0" borderId="69" xfId="1" applyFont="1" applyBorder="1" applyAlignment="1" applyProtection="1">
      <alignment horizontal="left" vertical="center"/>
      <protection locked="0"/>
    </xf>
    <xf numFmtId="0" fontId="24" fillId="0" borderId="3" xfId="1" applyFont="1" applyBorder="1" applyAlignment="1" applyProtection="1">
      <alignment horizontal="left" vertical="center"/>
      <protection locked="0"/>
    </xf>
    <xf numFmtId="0" fontId="24" fillId="0" borderId="20" xfId="1" applyFont="1" applyBorder="1" applyAlignment="1" applyProtection="1">
      <alignment horizontal="left" vertical="center"/>
      <protection locked="0"/>
    </xf>
    <xf numFmtId="0" fontId="24" fillId="0" borderId="73" xfId="1" applyFont="1" applyBorder="1" applyAlignment="1" applyProtection="1">
      <alignment horizontal="left" vertical="center"/>
      <protection locked="0"/>
    </xf>
    <xf numFmtId="0" fontId="24" fillId="0" borderId="70" xfId="1" applyFont="1" applyBorder="1" applyAlignment="1" applyProtection="1">
      <alignment horizontal="left" vertical="center"/>
      <protection locked="0"/>
    </xf>
    <xf numFmtId="0" fontId="24" fillId="0" borderId="74" xfId="1" applyFont="1" applyBorder="1" applyAlignment="1" applyProtection="1">
      <alignment horizontal="left" vertical="center"/>
      <protection locked="0"/>
    </xf>
    <xf numFmtId="0" fontId="19" fillId="0" borderId="12" xfId="55" applyFont="1" applyBorder="1" applyAlignment="1">
      <alignment horizontal="left" vertical="center" shrinkToFit="1"/>
    </xf>
    <xf numFmtId="0" fontId="19" fillId="0" borderId="38" xfId="55" applyFont="1" applyBorder="1" applyAlignment="1">
      <alignment horizontal="left" vertical="center" shrinkToFit="1"/>
    </xf>
    <xf numFmtId="0" fontId="19" fillId="0" borderId="3" xfId="55" applyFont="1" applyBorder="1" applyAlignment="1">
      <alignment horizontal="left" vertical="center" shrinkToFit="1"/>
    </xf>
    <xf numFmtId="0" fontId="19" fillId="0" borderId="12" xfId="55" applyFont="1" applyBorder="1" applyAlignment="1">
      <alignment horizontal="left" vertical="center"/>
    </xf>
    <xf numFmtId="0" fontId="19" fillId="0" borderId="38" xfId="55" applyFont="1" applyBorder="1" applyAlignment="1">
      <alignment horizontal="left" vertical="center"/>
    </xf>
    <xf numFmtId="0" fontId="19" fillId="0" borderId="3" xfId="55" applyFont="1" applyBorder="1" applyAlignment="1">
      <alignment horizontal="left" vertical="center"/>
    </xf>
    <xf numFmtId="0" fontId="26" fillId="0" borderId="82" xfId="55" applyFont="1" applyBorder="1" applyAlignment="1">
      <alignment horizontal="center" vertical="center"/>
    </xf>
    <xf numFmtId="0" fontId="26" fillId="0" borderId="83" xfId="55" applyFont="1" applyBorder="1" applyAlignment="1">
      <alignment horizontal="center" vertical="center"/>
    </xf>
    <xf numFmtId="0" fontId="26" fillId="0" borderId="84" xfId="55" applyFont="1" applyBorder="1" applyAlignment="1">
      <alignment horizontal="center" vertical="center"/>
    </xf>
    <xf numFmtId="0" fontId="26" fillId="0" borderId="64" xfId="55" applyFont="1" applyBorder="1" applyAlignment="1">
      <alignment horizontal="center" vertical="center"/>
    </xf>
    <xf numFmtId="0" fontId="26" fillId="0" borderId="0" xfId="55" applyFont="1" applyAlignment="1">
      <alignment horizontal="center" vertical="center"/>
    </xf>
    <xf numFmtId="0" fontId="26" fillId="0" borderId="65" xfId="55" applyFont="1" applyBorder="1" applyAlignment="1">
      <alignment horizontal="center" vertical="center"/>
    </xf>
    <xf numFmtId="0" fontId="26" fillId="0" borderId="62" xfId="55" applyFont="1" applyBorder="1" applyAlignment="1">
      <alignment horizontal="center" vertical="center"/>
    </xf>
    <xf numFmtId="0" fontId="26" fillId="0" borderId="21" xfId="55" applyFont="1" applyBorder="1" applyAlignment="1">
      <alignment horizontal="center" vertical="center"/>
    </xf>
    <xf numFmtId="0" fontId="26" fillId="0" borderId="63" xfId="55" applyFont="1" applyBorder="1" applyAlignment="1">
      <alignment horizontal="center" vertical="center"/>
    </xf>
    <xf numFmtId="0" fontId="24" fillId="0" borderId="13" xfId="55" applyFont="1" applyBorder="1" applyAlignment="1">
      <alignment horizontal="left" vertical="center"/>
    </xf>
    <xf numFmtId="0" fontId="24" fillId="0" borderId="14" xfId="55" applyFont="1" applyBorder="1" applyAlignment="1">
      <alignment horizontal="left" vertical="center"/>
    </xf>
    <xf numFmtId="0" fontId="24" fillId="0" borderId="0" xfId="55" applyFont="1" applyAlignment="1">
      <alignment horizontal="center" vertical="center"/>
    </xf>
    <xf numFmtId="0" fontId="26" fillId="0" borderId="0" xfId="55" applyFont="1" applyAlignment="1">
      <alignment horizontal="left" vertical="center"/>
    </xf>
    <xf numFmtId="0" fontId="26" fillId="31" borderId="7" xfId="55" applyFont="1" applyFill="1" applyBorder="1" applyAlignment="1">
      <alignment horizontal="center" vertical="center"/>
    </xf>
    <xf numFmtId="0" fontId="26" fillId="31" borderId="8" xfId="55" applyFont="1" applyFill="1" applyBorder="1" applyAlignment="1">
      <alignment horizontal="center" vertical="center"/>
    </xf>
    <xf numFmtId="0" fontId="24" fillId="0" borderId="4" xfId="1" applyFont="1" applyBorder="1" applyProtection="1">
      <alignment vertical="center"/>
      <protection locked="0"/>
    </xf>
    <xf numFmtId="0" fontId="24" fillId="0" borderId="5" xfId="1" applyFont="1" applyBorder="1" applyProtection="1">
      <alignment vertical="center"/>
      <protection locked="0"/>
    </xf>
    <xf numFmtId="0" fontId="24" fillId="0" borderId="19" xfId="1" applyFont="1" applyBorder="1" applyProtection="1">
      <alignment vertical="center"/>
      <protection locked="0"/>
    </xf>
    <xf numFmtId="0" fontId="24" fillId="0" borderId="22" xfId="1" applyFont="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26" fillId="31" borderId="12" xfId="55" applyFont="1" applyFill="1" applyBorder="1" applyAlignment="1">
      <alignment horizontal="center" vertical="center" shrinkToFit="1"/>
    </xf>
    <xf numFmtId="0" fontId="26" fillId="31" borderId="3" xfId="55" applyFont="1" applyFill="1" applyBorder="1" applyAlignment="1">
      <alignment horizontal="center" vertical="center" shrinkToFit="1"/>
    </xf>
    <xf numFmtId="0" fontId="96" fillId="0" borderId="2" xfId="87" applyFont="1" applyBorder="1" applyAlignment="1" applyProtection="1">
      <alignment horizontal="left" vertical="center"/>
      <protection locked="0"/>
    </xf>
    <xf numFmtId="0" fontId="26" fillId="31" borderId="66" xfId="55" applyFont="1" applyFill="1" applyBorder="1" applyAlignment="1">
      <alignment horizontal="center" vertical="center"/>
    </xf>
    <xf numFmtId="0" fontId="26" fillId="31" borderId="67" xfId="55" applyFont="1" applyFill="1" applyBorder="1" applyAlignment="1">
      <alignment horizontal="center" vertical="center"/>
    </xf>
    <xf numFmtId="0" fontId="24" fillId="0" borderId="68" xfId="1" applyFont="1" applyBorder="1" applyAlignment="1" applyProtection="1">
      <alignment horizontal="center" vertical="center"/>
      <protection locked="0"/>
    </xf>
    <xf numFmtId="0" fontId="24" fillId="0" borderId="70" xfId="1" applyFont="1" applyBorder="1" applyAlignment="1" applyProtection="1">
      <alignment horizontal="center" vertical="center"/>
      <protection locked="0"/>
    </xf>
    <xf numFmtId="0" fontId="24" fillId="0" borderId="71" xfId="1" applyFont="1" applyBorder="1" applyAlignment="1" applyProtection="1">
      <alignment horizontal="center" vertical="center"/>
      <protection locked="0"/>
    </xf>
    <xf numFmtId="0" fontId="19" fillId="0" borderId="10" xfId="109" applyFont="1" applyBorder="1" applyAlignment="1">
      <alignment horizontal="left" vertical="center"/>
    </xf>
    <xf numFmtId="0" fontId="19" fillId="0" borderId="1" xfId="109" applyFont="1" applyBorder="1" applyAlignment="1">
      <alignment horizontal="left" vertical="center"/>
    </xf>
    <xf numFmtId="0" fontId="24" fillId="0" borderId="1" xfId="55" applyFont="1" applyBorder="1" applyAlignment="1">
      <alignment horizontal="center" vertical="center"/>
    </xf>
    <xf numFmtId="0" fontId="24" fillId="0" borderId="11" xfId="55" applyFont="1" applyBorder="1" applyAlignment="1">
      <alignment horizontal="center" vertical="center"/>
    </xf>
    <xf numFmtId="0" fontId="26" fillId="29" borderId="16" xfId="55" applyFont="1" applyFill="1" applyBorder="1" applyAlignment="1">
      <alignment horizontal="left" vertical="center"/>
    </xf>
    <xf numFmtId="0" fontId="26" fillId="29" borderId="17" xfId="55" applyFont="1" applyFill="1" applyBorder="1" applyAlignment="1">
      <alignment horizontal="left" vertical="center"/>
    </xf>
    <xf numFmtId="0" fontId="26" fillId="29" borderId="18" xfId="55" applyFont="1" applyFill="1" applyBorder="1" applyAlignment="1">
      <alignment horizontal="left" vertical="center"/>
    </xf>
    <xf numFmtId="0" fontId="24" fillId="0" borderId="115" xfId="55" applyFont="1" applyBorder="1" applyAlignment="1">
      <alignment horizontal="center" vertical="center"/>
    </xf>
    <xf numFmtId="0" fontId="24" fillId="0" borderId="117" xfId="55" applyFont="1" applyBorder="1" applyAlignment="1">
      <alignment horizontal="center" vertical="center"/>
    </xf>
    <xf numFmtId="0" fontId="19" fillId="0" borderId="13" xfId="109" applyFont="1" applyBorder="1" applyAlignment="1">
      <alignment horizontal="left" vertical="center"/>
    </xf>
    <xf numFmtId="0" fontId="19" fillId="0" borderId="14" xfId="109" applyFont="1" applyBorder="1" applyAlignment="1">
      <alignment horizontal="left" vertical="center"/>
    </xf>
    <xf numFmtId="0" fontId="24" fillId="0" borderId="118" xfId="55" applyFont="1" applyBorder="1" applyAlignment="1">
      <alignment horizontal="center" vertical="center"/>
    </xf>
    <xf numFmtId="0" fontId="24" fillId="0" borderId="119" xfId="55" applyFont="1" applyBorder="1" applyAlignment="1">
      <alignment horizontal="center" vertical="center"/>
    </xf>
    <xf numFmtId="0" fontId="26" fillId="29" borderId="16" xfId="55" applyFont="1" applyFill="1" applyBorder="1" applyAlignment="1">
      <alignment horizontal="left" vertical="center" wrapText="1"/>
    </xf>
    <xf numFmtId="0" fontId="26" fillId="29" borderId="17" xfId="55" applyFont="1" applyFill="1" applyBorder="1" applyAlignment="1">
      <alignment horizontal="left" vertical="center" wrapText="1"/>
    </xf>
    <xf numFmtId="0" fontId="26" fillId="29" borderId="18" xfId="55" applyFont="1" applyFill="1" applyBorder="1" applyAlignment="1">
      <alignment horizontal="left" vertical="center" wrapText="1"/>
    </xf>
    <xf numFmtId="0" fontId="24" fillId="0" borderId="10" xfId="55" applyFont="1" applyBorder="1" applyAlignment="1">
      <alignment horizontal="left" vertical="center"/>
    </xf>
    <xf numFmtId="0" fontId="24" fillId="0" borderId="1" xfId="55" applyFont="1" applyBorder="1" applyAlignment="1">
      <alignment horizontal="left" vertical="center"/>
    </xf>
    <xf numFmtId="0" fontId="26" fillId="0" borderId="78" xfId="55" applyFont="1" applyBorder="1" applyAlignment="1">
      <alignment horizontal="center" vertical="center" shrinkToFit="1"/>
    </xf>
    <xf numFmtId="0" fontId="26" fillId="0" borderId="79" xfId="55" applyFont="1" applyBorder="1" applyAlignment="1">
      <alignment horizontal="center" vertical="center" shrinkToFit="1"/>
    </xf>
    <xf numFmtId="0" fontId="26" fillId="0" borderId="81" xfId="55" applyFont="1" applyBorder="1" applyAlignment="1">
      <alignment horizontal="center" vertical="center" shrinkToFit="1"/>
    </xf>
    <xf numFmtId="0" fontId="26" fillId="0" borderId="62" xfId="55" applyFont="1" applyBorder="1" applyAlignment="1">
      <alignment horizontal="center" vertical="center" shrinkToFit="1"/>
    </xf>
    <xf numFmtId="0" fontId="26" fillId="0" borderId="21" xfId="55" applyFont="1" applyBorder="1" applyAlignment="1">
      <alignment horizontal="center" vertical="center" shrinkToFit="1"/>
    </xf>
    <xf numFmtId="0" fontId="26" fillId="0" borderId="63" xfId="55" applyFont="1" applyBorder="1" applyAlignment="1">
      <alignment horizontal="center" vertical="center" shrinkToFit="1"/>
    </xf>
    <xf numFmtId="0" fontId="22" fillId="0" borderId="0" xfId="55" applyFont="1" applyAlignment="1">
      <alignment horizontal="center" vertical="center"/>
    </xf>
    <xf numFmtId="0" fontId="26" fillId="4" borderId="7" xfId="55" applyFont="1" applyFill="1" applyBorder="1" applyAlignment="1">
      <alignment horizontal="left" vertical="center"/>
    </xf>
    <xf numFmtId="0" fontId="26" fillId="4" borderId="8" xfId="55" applyFont="1" applyFill="1" applyBorder="1" applyAlignment="1">
      <alignment horizontal="left" vertical="center"/>
    </xf>
    <xf numFmtId="0" fontId="26" fillId="4" borderId="8" xfId="55" applyFont="1" applyFill="1" applyBorder="1" applyAlignment="1">
      <alignment horizontal="center" vertical="center"/>
    </xf>
    <xf numFmtId="0" fontId="26" fillId="4" borderId="9" xfId="55" applyFont="1" applyFill="1" applyBorder="1" applyAlignment="1">
      <alignment horizontal="center" vertical="center"/>
    </xf>
    <xf numFmtId="182" fontId="26" fillId="0" borderId="21" xfId="109" applyNumberFormat="1" applyFont="1" applyBorder="1" applyAlignment="1" applyProtection="1">
      <alignment horizontal="center" vertical="center"/>
      <protection locked="0"/>
    </xf>
    <xf numFmtId="0" fontId="24" fillId="0" borderId="2" xfId="55" applyFont="1" applyBorder="1" applyAlignment="1">
      <alignment horizontal="center" vertical="center"/>
    </xf>
    <xf numFmtId="0" fontId="24" fillId="0" borderId="69" xfId="55" applyFont="1" applyBorder="1" applyAlignment="1">
      <alignment horizontal="center" vertical="center"/>
    </xf>
    <xf numFmtId="0" fontId="24" fillId="0" borderId="20" xfId="55" applyFont="1" applyBorder="1" applyAlignment="1">
      <alignment horizontal="center" vertical="center"/>
    </xf>
    <xf numFmtId="0" fontId="112" fillId="0" borderId="1" xfId="109" applyFont="1" applyBorder="1" applyAlignment="1">
      <alignment horizontal="left" vertical="center"/>
    </xf>
    <xf numFmtId="0" fontId="22" fillId="0" borderId="0" xfId="55" applyFont="1" applyAlignment="1" applyProtection="1">
      <alignment horizontal="center" vertical="center"/>
      <protection hidden="1"/>
    </xf>
    <xf numFmtId="0" fontId="18" fillId="4" borderId="0" xfId="110" applyFont="1" applyFill="1" applyAlignment="1" applyProtection="1">
      <alignment horizontal="center" vertical="center"/>
      <protection hidden="1"/>
    </xf>
    <xf numFmtId="0" fontId="18" fillId="4" borderId="108" xfId="110" applyFont="1" applyFill="1" applyBorder="1" applyAlignment="1" applyProtection="1">
      <alignment horizontal="center" vertical="center"/>
      <protection hidden="1"/>
    </xf>
    <xf numFmtId="182" fontId="90" fillId="0" borderId="21" xfId="111" applyNumberFormat="1" applyFont="1" applyBorder="1" applyAlignment="1" applyProtection="1">
      <alignment horizontal="center" vertical="center"/>
      <protection hidden="1"/>
    </xf>
    <xf numFmtId="0" fontId="92" fillId="35" borderId="7" xfId="110" applyFont="1" applyFill="1" applyBorder="1" applyAlignment="1" applyProtection="1">
      <alignment horizontal="left" vertical="center"/>
      <protection hidden="1"/>
    </xf>
    <xf numFmtId="0" fontId="92" fillId="35" borderId="8" xfId="110" applyFont="1" applyFill="1" applyBorder="1" applyAlignment="1" applyProtection="1">
      <alignment horizontal="left" vertical="center"/>
      <protection hidden="1"/>
    </xf>
    <xf numFmtId="0" fontId="90" fillId="35" borderId="8" xfId="110" applyFont="1" applyFill="1" applyBorder="1" applyAlignment="1" applyProtection="1">
      <alignment horizontal="center" vertical="center"/>
      <protection hidden="1"/>
    </xf>
    <xf numFmtId="0" fontId="90" fillId="35" borderId="9" xfId="110" applyFont="1" applyFill="1" applyBorder="1" applyAlignment="1" applyProtection="1">
      <alignment horizontal="center" vertical="center"/>
      <protection hidden="1"/>
    </xf>
    <xf numFmtId="0" fontId="94" fillId="0" borderId="10" xfId="110" applyFont="1" applyBorder="1" applyAlignment="1" applyProtection="1">
      <alignment horizontal="left" vertical="center"/>
      <protection hidden="1"/>
    </xf>
    <xf numFmtId="0" fontId="94" fillId="0" borderId="1" xfId="110" applyFont="1" applyBorder="1" applyAlignment="1" applyProtection="1">
      <alignment horizontal="left" vertical="center"/>
      <protection hidden="1"/>
    </xf>
    <xf numFmtId="0" fontId="90" fillId="0" borderId="1" xfId="110" applyFont="1" applyBorder="1" applyAlignment="1" applyProtection="1">
      <alignment horizontal="center" vertical="center"/>
      <protection hidden="1"/>
    </xf>
    <xf numFmtId="0" fontId="90" fillId="0" borderId="11" xfId="110" applyFont="1" applyBorder="1" applyAlignment="1" applyProtection="1">
      <alignment horizontal="center" vertical="center"/>
      <protection hidden="1"/>
    </xf>
    <xf numFmtId="0" fontId="19" fillId="0" borderId="10" xfId="111" applyFont="1" applyBorder="1" applyAlignment="1" applyProtection="1">
      <alignment horizontal="left" vertical="center"/>
      <protection hidden="1"/>
    </xf>
    <xf numFmtId="0" fontId="19" fillId="0" borderId="1" xfId="111" applyFont="1" applyBorder="1" applyAlignment="1" applyProtection="1">
      <alignment horizontal="left" vertical="center"/>
      <protection hidden="1"/>
    </xf>
    <xf numFmtId="0" fontId="89" fillId="0" borderId="12" xfId="110" applyFont="1" applyBorder="1" applyAlignment="1" applyProtection="1">
      <alignment horizontal="left" vertical="center"/>
      <protection hidden="1"/>
    </xf>
    <xf numFmtId="0" fontId="89" fillId="0" borderId="38" xfId="110" applyFont="1" applyBorder="1" applyAlignment="1" applyProtection="1">
      <alignment horizontal="left" vertical="center"/>
      <protection hidden="1"/>
    </xf>
    <xf numFmtId="0" fontId="89" fillId="0" borderId="3" xfId="110" applyFont="1" applyBorder="1" applyAlignment="1" applyProtection="1">
      <alignment horizontal="left" vertical="center"/>
      <protection hidden="1"/>
    </xf>
    <xf numFmtId="0" fontId="89" fillId="0" borderId="13" xfId="110" applyFont="1" applyBorder="1" applyAlignment="1" applyProtection="1">
      <alignment horizontal="left" vertical="center"/>
      <protection hidden="1"/>
    </xf>
    <xf numFmtId="0" fontId="89" fillId="0" borderId="14" xfId="110" applyFont="1" applyBorder="1" applyAlignment="1" applyProtection="1">
      <alignment horizontal="left" vertical="center"/>
      <protection hidden="1"/>
    </xf>
    <xf numFmtId="0" fontId="90" fillId="0" borderId="14" xfId="110" applyFont="1" applyBorder="1" applyAlignment="1" applyProtection="1">
      <alignment horizontal="center" vertical="center"/>
      <protection hidden="1"/>
    </xf>
    <xf numFmtId="0" fontId="90" fillId="0" borderId="15" xfId="110" applyFont="1" applyBorder="1" applyAlignment="1" applyProtection="1">
      <alignment horizontal="center" vertical="center"/>
      <protection hidden="1"/>
    </xf>
    <xf numFmtId="0" fontId="92" fillId="35" borderId="16" xfId="111" applyFont="1" applyFill="1" applyBorder="1" applyAlignment="1" applyProtection="1">
      <alignment horizontal="left" vertical="center" wrapText="1"/>
      <protection hidden="1"/>
    </xf>
    <xf numFmtId="0" fontId="92" fillId="35" borderId="17" xfId="111" applyFont="1" applyFill="1" applyBorder="1" applyAlignment="1" applyProtection="1">
      <alignment horizontal="left" vertical="center" wrapText="1"/>
      <protection hidden="1"/>
    </xf>
    <xf numFmtId="0" fontId="94" fillId="0" borderId="10" xfId="111" applyFont="1" applyBorder="1" applyAlignment="1" applyProtection="1">
      <alignment horizontal="left" vertical="center"/>
      <protection hidden="1"/>
    </xf>
    <xf numFmtId="0" fontId="94" fillId="0" borderId="1" xfId="111" applyFont="1" applyBorder="1" applyAlignment="1" applyProtection="1">
      <alignment horizontal="left" vertical="center"/>
      <protection hidden="1"/>
    </xf>
    <xf numFmtId="0" fontId="81" fillId="0" borderId="112" xfId="110" applyFont="1" applyBorder="1" applyAlignment="1" applyProtection="1">
      <alignment horizontal="left" vertical="center" wrapText="1"/>
      <protection hidden="1"/>
    </xf>
    <xf numFmtId="0" fontId="81" fillId="0" borderId="113" xfId="110" applyFont="1" applyBorder="1" applyAlignment="1" applyProtection="1">
      <alignment horizontal="left" vertical="center" wrapText="1"/>
      <protection hidden="1"/>
    </xf>
    <xf numFmtId="0" fontId="81" fillId="0" borderId="114" xfId="110" applyFont="1" applyBorder="1" applyAlignment="1" applyProtection="1">
      <alignment horizontal="left" vertical="center" wrapText="1"/>
      <protection hidden="1"/>
    </xf>
    <xf numFmtId="0" fontId="81" fillId="0" borderId="62" xfId="110" applyFont="1" applyBorder="1" applyAlignment="1" applyProtection="1">
      <alignment horizontal="left" vertical="center" wrapText="1"/>
      <protection hidden="1"/>
    </xf>
    <xf numFmtId="0" fontId="81" fillId="0" borderId="21" xfId="110" applyFont="1" applyBorder="1" applyAlignment="1" applyProtection="1">
      <alignment horizontal="left" vertical="center" wrapText="1"/>
      <protection hidden="1"/>
    </xf>
    <xf numFmtId="0" fontId="81" fillId="0" borderId="63" xfId="110" applyFont="1" applyBorder="1" applyAlignment="1" applyProtection="1">
      <alignment horizontal="left" vertical="center" wrapText="1"/>
      <protection hidden="1"/>
    </xf>
    <xf numFmtId="0" fontId="89" fillId="0" borderId="10" xfId="110" applyFont="1" applyBorder="1" applyAlignment="1" applyProtection="1">
      <alignment horizontal="left" vertical="center"/>
      <protection hidden="1"/>
    </xf>
    <xf numFmtId="0" fontId="89" fillId="0" borderId="1" xfId="110" applyFont="1" applyBorder="1" applyAlignment="1" applyProtection="1">
      <alignment horizontal="left" vertical="center"/>
      <protection hidden="1"/>
    </xf>
    <xf numFmtId="0" fontId="89" fillId="0" borderId="0" xfId="110" applyFont="1" applyAlignment="1" applyProtection="1">
      <alignment horizontal="left" vertical="center"/>
      <protection hidden="1"/>
    </xf>
    <xf numFmtId="179" fontId="90" fillId="33" borderId="115" xfId="110" applyNumberFormat="1" applyFont="1" applyFill="1" applyBorder="1" applyAlignment="1" applyProtection="1">
      <alignment horizontal="center" vertical="center"/>
      <protection hidden="1"/>
    </xf>
    <xf numFmtId="179" fontId="90" fillId="33" borderId="34" xfId="110" applyNumberFormat="1" applyFont="1" applyFill="1" applyBorder="1" applyAlignment="1" applyProtection="1">
      <alignment horizontal="center" vertical="center"/>
      <protection hidden="1"/>
    </xf>
    <xf numFmtId="0" fontId="94" fillId="0" borderId="13" xfId="111" applyFont="1" applyBorder="1" applyAlignment="1" applyProtection="1">
      <alignment horizontal="left" vertical="center"/>
      <protection hidden="1"/>
    </xf>
    <xf numFmtId="0" fontId="94" fillId="0" borderId="14" xfId="111" applyFont="1" applyBorder="1" applyAlignment="1" applyProtection="1">
      <alignment horizontal="left" vertical="center"/>
      <protection hidden="1"/>
    </xf>
    <xf numFmtId="0" fontId="92" fillId="35" borderId="16" xfId="111" applyFont="1" applyFill="1" applyBorder="1" applyAlignment="1" applyProtection="1">
      <alignment horizontal="left" vertical="center"/>
      <protection hidden="1"/>
    </xf>
    <xf numFmtId="0" fontId="92" fillId="35" borderId="17" xfId="111" applyFont="1" applyFill="1" applyBorder="1" applyAlignment="1" applyProtection="1">
      <alignment horizontal="left" vertical="center"/>
      <protection hidden="1"/>
    </xf>
    <xf numFmtId="0" fontId="120" fillId="0" borderId="10" xfId="111" applyFont="1" applyBorder="1" applyAlignment="1" applyProtection="1">
      <alignment horizontal="left" vertical="center" shrinkToFit="1"/>
      <protection hidden="1"/>
    </xf>
    <xf numFmtId="0" fontId="120" fillId="0" borderId="1" xfId="111" applyFont="1" applyBorder="1" applyAlignment="1" applyProtection="1">
      <alignment horizontal="left" vertical="center" shrinkToFit="1"/>
      <protection hidden="1"/>
    </xf>
    <xf numFmtId="0" fontId="90" fillId="0" borderId="112" xfId="110" applyFont="1" applyBorder="1" applyAlignment="1" applyProtection="1">
      <alignment horizontal="center" vertical="center" wrapText="1"/>
      <protection hidden="1"/>
    </xf>
    <xf numFmtId="0" fontId="81" fillId="0" borderId="113" xfId="110" applyFont="1" applyBorder="1" applyAlignment="1" applyProtection="1">
      <alignment horizontal="center" vertical="center" wrapText="1"/>
      <protection hidden="1"/>
    </xf>
    <xf numFmtId="0" fontId="81" fillId="0" borderId="114" xfId="110" applyFont="1" applyBorder="1" applyAlignment="1" applyProtection="1">
      <alignment horizontal="center" vertical="center" wrapText="1"/>
      <protection hidden="1"/>
    </xf>
    <xf numFmtId="0" fontId="81" fillId="0" borderId="64" xfId="110" applyFont="1" applyBorder="1" applyAlignment="1" applyProtection="1">
      <alignment horizontal="center" vertical="center" wrapText="1"/>
      <protection hidden="1"/>
    </xf>
    <xf numFmtId="0" fontId="81" fillId="0" borderId="0" xfId="110" applyFont="1" applyAlignment="1" applyProtection="1">
      <alignment horizontal="center" vertical="center" wrapText="1"/>
      <protection hidden="1"/>
    </xf>
    <xf numFmtId="0" fontId="81" fillId="0" borderId="65" xfId="110" applyFont="1" applyBorder="1" applyAlignment="1" applyProtection="1">
      <alignment horizontal="center" vertical="center" wrapText="1"/>
      <protection hidden="1"/>
    </xf>
    <xf numFmtId="0" fontId="81" fillId="0" borderId="62" xfId="110" applyFont="1" applyBorder="1" applyAlignment="1" applyProtection="1">
      <alignment horizontal="center" vertical="center" wrapText="1"/>
      <protection hidden="1"/>
    </xf>
    <xf numFmtId="0" fontId="81" fillId="0" borderId="21" xfId="110" applyFont="1" applyBorder="1" applyAlignment="1" applyProtection="1">
      <alignment horizontal="center" vertical="center" wrapText="1"/>
      <protection hidden="1"/>
    </xf>
    <xf numFmtId="0" fontId="81" fillId="0" borderId="63" xfId="110" applyFont="1" applyBorder="1" applyAlignment="1" applyProtection="1">
      <alignment horizontal="center" vertical="center" wrapText="1"/>
      <protection hidden="1"/>
    </xf>
    <xf numFmtId="0" fontId="120" fillId="0" borderId="10" xfId="111" applyFont="1" applyBorder="1" applyAlignment="1" applyProtection="1">
      <alignment horizontal="left" vertical="center"/>
      <protection hidden="1"/>
    </xf>
    <xf numFmtId="0" fontId="120" fillId="0" borderId="1" xfId="111" applyFont="1" applyBorder="1" applyAlignment="1" applyProtection="1">
      <alignment horizontal="left" vertical="center"/>
      <protection hidden="1"/>
    </xf>
    <xf numFmtId="0" fontId="120" fillId="0" borderId="13" xfId="111" applyFont="1" applyBorder="1" applyAlignment="1" applyProtection="1">
      <alignment horizontal="left" vertical="center"/>
      <protection hidden="1"/>
    </xf>
    <xf numFmtId="0" fontId="120" fillId="0" borderId="14" xfId="111" applyFont="1" applyBorder="1" applyAlignment="1" applyProtection="1">
      <alignment horizontal="left" vertical="center"/>
      <protection hidden="1"/>
    </xf>
    <xf numFmtId="0" fontId="90" fillId="27" borderId="35" xfId="112" applyFont="1" applyFill="1" applyBorder="1" applyAlignment="1" applyProtection="1">
      <alignment horizontal="right" vertical="center"/>
      <protection hidden="1"/>
    </xf>
    <xf numFmtId="0" fontId="90" fillId="27" borderId="53" xfId="112" applyFont="1" applyFill="1" applyBorder="1" applyAlignment="1" applyProtection="1">
      <alignment horizontal="right" vertical="center"/>
      <protection hidden="1"/>
    </xf>
    <xf numFmtId="0" fontId="90" fillId="27" borderId="37" xfId="112" applyFont="1" applyFill="1" applyBorder="1" applyAlignment="1" applyProtection="1">
      <alignment horizontal="right" vertical="center"/>
      <protection hidden="1"/>
    </xf>
    <xf numFmtId="0" fontId="105" fillId="27" borderId="110" xfId="112" applyFont="1" applyFill="1" applyBorder="1" applyAlignment="1" applyProtection="1">
      <alignment horizontal="center" vertical="center" wrapText="1"/>
      <protection hidden="1"/>
    </xf>
    <xf numFmtId="0" fontId="105" fillId="27" borderId="110" xfId="112" applyFont="1" applyFill="1" applyBorder="1" applyAlignment="1" applyProtection="1">
      <alignment horizontal="center" vertical="center"/>
      <protection hidden="1"/>
    </xf>
    <xf numFmtId="0" fontId="105" fillId="27" borderId="111" xfId="112" applyFont="1" applyFill="1" applyBorder="1" applyAlignment="1" applyProtection="1">
      <alignment horizontal="center" vertical="center"/>
      <protection hidden="1"/>
    </xf>
    <xf numFmtId="0" fontId="90" fillId="27" borderId="53" xfId="112" applyFont="1" applyFill="1" applyBorder="1" applyAlignment="1" applyProtection="1">
      <alignment horizontal="center" vertical="center" wrapText="1"/>
      <protection hidden="1"/>
    </xf>
    <xf numFmtId="0" fontId="90" fillId="27" borderId="53" xfId="112" applyFont="1" applyFill="1" applyBorder="1" applyAlignment="1" applyProtection="1">
      <alignment horizontal="center" vertical="center"/>
      <protection hidden="1"/>
    </xf>
    <xf numFmtId="0" fontId="90" fillId="27" borderId="55" xfId="112" applyFont="1" applyFill="1" applyBorder="1" applyAlignment="1" applyProtection="1">
      <alignment horizontal="center" vertical="center"/>
      <protection hidden="1"/>
    </xf>
    <xf numFmtId="0" fontId="89" fillId="0" borderId="0" xfId="110" applyFont="1" applyAlignment="1" applyProtection="1">
      <alignment horizontal="center" vertical="center"/>
      <protection hidden="1"/>
    </xf>
    <xf numFmtId="179" fontId="90" fillId="32" borderId="115" xfId="110" applyNumberFormat="1" applyFont="1" applyFill="1" applyBorder="1" applyAlignment="1" applyProtection="1">
      <alignment horizontal="center" vertical="center"/>
      <protection hidden="1"/>
    </xf>
    <xf numFmtId="179" fontId="90" fillId="32" borderId="34" xfId="110" applyNumberFormat="1" applyFont="1" applyFill="1" applyBorder="1" applyAlignment="1" applyProtection="1">
      <alignment horizontal="center" vertical="center"/>
      <protection hidden="1"/>
    </xf>
    <xf numFmtId="0" fontId="122" fillId="0" borderId="2" xfId="114" applyBorder="1" applyAlignment="1" applyProtection="1">
      <alignment horizontal="left" vertical="center"/>
      <protection hidden="1"/>
    </xf>
    <xf numFmtId="0" fontId="122" fillId="0" borderId="38" xfId="114" applyBorder="1" applyAlignment="1" applyProtection="1">
      <alignment horizontal="left" vertical="center"/>
      <protection hidden="1"/>
    </xf>
    <xf numFmtId="0" fontId="122" fillId="0" borderId="3" xfId="114" applyBorder="1" applyAlignment="1" applyProtection="1">
      <alignment horizontal="left" vertical="center"/>
      <protection hidden="1"/>
    </xf>
    <xf numFmtId="0" fontId="90" fillId="30" borderId="1" xfId="113" applyFont="1" applyFill="1" applyBorder="1" applyAlignment="1" applyProtection="1">
      <alignment horizontal="center" vertical="center" wrapText="1"/>
      <protection hidden="1"/>
    </xf>
    <xf numFmtId="0" fontId="90" fillId="30" borderId="1" xfId="113" applyFont="1" applyFill="1" applyBorder="1" applyAlignment="1" applyProtection="1">
      <alignment horizontal="center" vertical="center"/>
      <protection hidden="1"/>
    </xf>
    <xf numFmtId="0" fontId="116" fillId="0" borderId="2" xfId="114" applyFont="1" applyBorder="1" applyAlignment="1" applyProtection="1">
      <alignment horizontal="left" vertical="center"/>
      <protection hidden="1"/>
    </xf>
    <xf numFmtId="0" fontId="116" fillId="0" borderId="38" xfId="114" applyFont="1" applyBorder="1" applyAlignment="1" applyProtection="1">
      <alignment horizontal="left" vertical="center"/>
      <protection hidden="1"/>
    </xf>
    <xf numFmtId="0" fontId="116" fillId="0" borderId="3" xfId="114" applyFont="1" applyBorder="1" applyAlignment="1" applyProtection="1">
      <alignment horizontal="left" vertical="center"/>
      <protection hidden="1"/>
    </xf>
    <xf numFmtId="0" fontId="92" fillId="0" borderId="113" xfId="110" applyFont="1" applyBorder="1" applyAlignment="1" applyProtection="1">
      <alignment horizontal="center" vertical="center"/>
      <protection hidden="1"/>
    </xf>
    <xf numFmtId="0" fontId="89" fillId="0" borderId="1" xfId="110" applyFont="1" applyBorder="1" applyAlignment="1" applyProtection="1">
      <alignment horizontal="center" vertical="center"/>
      <protection hidden="1"/>
    </xf>
    <xf numFmtId="0" fontId="89" fillId="31" borderId="2" xfId="110" applyFont="1" applyFill="1" applyBorder="1" applyAlignment="1" applyProtection="1">
      <alignment horizontal="center" vertical="center"/>
      <protection hidden="1"/>
    </xf>
    <xf numFmtId="0" fontId="89" fillId="31" borderId="38" xfId="110" applyFont="1" applyFill="1" applyBorder="1" applyAlignment="1" applyProtection="1">
      <alignment horizontal="center" vertical="center"/>
      <protection hidden="1"/>
    </xf>
    <xf numFmtId="0" fontId="89" fillId="31" borderId="3"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93" fillId="35" borderId="112" xfId="110" applyFont="1" applyFill="1" applyBorder="1" applyAlignment="1" applyProtection="1">
      <alignment horizontal="center" vertical="center" wrapText="1"/>
      <protection hidden="1"/>
    </xf>
    <xf numFmtId="0" fontId="93" fillId="35" borderId="116" xfId="110" applyFont="1" applyFill="1" applyBorder="1" applyAlignment="1" applyProtection="1">
      <alignment horizontal="center" vertical="center" wrapText="1"/>
      <protection hidden="1"/>
    </xf>
    <xf numFmtId="0" fontId="93" fillId="35" borderId="4" xfId="110" applyFont="1" applyFill="1" applyBorder="1" applyAlignment="1" applyProtection="1">
      <alignment horizontal="center" vertical="center" wrapText="1"/>
      <protection hidden="1"/>
    </xf>
    <xf numFmtId="0" fontId="93" fillId="35" borderId="80" xfId="110" applyFont="1" applyFill="1" applyBorder="1" applyAlignment="1" applyProtection="1">
      <alignment horizontal="center" vertical="center" wrapText="1"/>
      <protection hidden="1"/>
    </xf>
    <xf numFmtId="0" fontId="90" fillId="30" borderId="1" xfId="113" applyFont="1" applyFill="1" applyBorder="1" applyAlignment="1" applyProtection="1">
      <alignment horizontal="center" vertical="center" shrinkToFit="1"/>
      <protection hidden="1"/>
    </xf>
    <xf numFmtId="0" fontId="107" fillId="0" borderId="5" xfId="110" applyFont="1" applyBorder="1" applyAlignment="1" applyProtection="1">
      <alignment horizontal="center" vertical="center"/>
      <protection hidden="1"/>
    </xf>
    <xf numFmtId="0" fontId="109" fillId="0" borderId="2" xfId="110" applyFont="1" applyBorder="1" applyAlignment="1" applyProtection="1">
      <alignment horizontal="center" vertical="center" shrinkToFit="1"/>
      <protection hidden="1"/>
    </xf>
    <xf numFmtId="0" fontId="109" fillId="0" borderId="38" xfId="110" applyFont="1" applyBorder="1" applyAlignment="1" applyProtection="1">
      <alignment horizontal="center" vertical="center" shrinkToFit="1"/>
      <protection hidden="1"/>
    </xf>
    <xf numFmtId="0" fontId="109" fillId="0" borderId="3" xfId="110" applyFont="1" applyBorder="1" applyAlignment="1" applyProtection="1">
      <alignment horizontal="center" vertical="center" shrinkToFit="1"/>
      <protection hidden="1"/>
    </xf>
    <xf numFmtId="0" fontId="18" fillId="0" borderId="0" xfId="110" applyFont="1" applyAlignment="1" applyProtection="1">
      <alignment horizontal="center" vertical="center"/>
      <protection hidden="1"/>
    </xf>
    <xf numFmtId="0" fontId="90" fillId="30" borderId="1" xfId="110" applyFont="1" applyFill="1" applyBorder="1" applyAlignment="1" applyProtection="1">
      <alignment horizontal="center" vertical="center"/>
      <protection hidden="1"/>
    </xf>
    <xf numFmtId="0" fontId="106" fillId="0" borderId="2" xfId="0" applyFont="1" applyBorder="1" applyAlignment="1" applyProtection="1">
      <alignment horizontal="center" vertical="center"/>
      <protection hidden="1"/>
    </xf>
    <xf numFmtId="0" fontId="106" fillId="0" borderId="38" xfId="0" applyFont="1" applyBorder="1" applyAlignment="1" applyProtection="1">
      <alignment horizontal="center" vertical="center"/>
      <protection hidden="1"/>
    </xf>
    <xf numFmtId="0" fontId="106" fillId="0" borderId="3" xfId="0" applyFont="1" applyBorder="1" applyAlignment="1" applyProtection="1">
      <alignment horizontal="center" vertical="center"/>
      <protection hidden="1"/>
    </xf>
    <xf numFmtId="0" fontId="89" fillId="4" borderId="0" xfId="110" applyFont="1" applyFill="1" applyAlignment="1" applyProtection="1">
      <alignment horizontal="left" vertical="center"/>
      <protection hidden="1"/>
    </xf>
    <xf numFmtId="0" fontId="106" fillId="0" borderId="69" xfId="0" applyFont="1" applyBorder="1" applyAlignment="1" applyProtection="1">
      <alignment horizontal="center" vertical="center"/>
      <protection hidden="1"/>
    </xf>
    <xf numFmtId="0" fontId="106" fillId="0" borderId="0" xfId="0" applyFont="1" applyAlignment="1" applyProtection="1">
      <alignment horizontal="center" vertical="center"/>
      <protection hidden="1"/>
    </xf>
    <xf numFmtId="176" fontId="18" fillId="30" borderId="1" xfId="110" applyNumberFormat="1" applyFont="1" applyFill="1" applyBorder="1" applyAlignment="1" applyProtection="1">
      <alignment horizontal="center" vertical="center" wrapText="1"/>
      <protection hidden="1"/>
    </xf>
    <xf numFmtId="176" fontId="81" fillId="0" borderId="1" xfId="110" applyNumberFormat="1" applyFont="1" applyBorder="1" applyAlignment="1" applyProtection="1">
      <alignment horizontal="left" vertical="center" wrapText="1"/>
      <protection hidden="1"/>
    </xf>
    <xf numFmtId="0" fontId="104" fillId="0" borderId="2" xfId="110" applyFont="1" applyBorder="1" applyAlignment="1" applyProtection="1">
      <alignment horizontal="center" vertical="center" shrinkToFit="1"/>
      <protection hidden="1"/>
    </xf>
    <xf numFmtId="0" fontId="104" fillId="0" borderId="38" xfId="110" applyFont="1" applyBorder="1" applyAlignment="1" applyProtection="1">
      <alignment horizontal="center" vertical="center" shrinkToFit="1"/>
      <protection hidden="1"/>
    </xf>
    <xf numFmtId="0" fontId="104" fillId="0" borderId="3" xfId="110" applyFont="1" applyBorder="1" applyAlignment="1" applyProtection="1">
      <alignment horizontal="center" vertical="center" shrinkToFit="1"/>
      <protection hidden="1"/>
    </xf>
    <xf numFmtId="0" fontId="103" fillId="30" borderId="104" xfId="110" applyFont="1" applyFill="1" applyBorder="1" applyAlignment="1" applyProtection="1">
      <alignment horizontal="center" vertical="center"/>
      <protection hidden="1"/>
    </xf>
    <xf numFmtId="0" fontId="103" fillId="30" borderId="6" xfId="110" applyFont="1" applyFill="1" applyBorder="1" applyAlignment="1" applyProtection="1">
      <alignment horizontal="center" vertical="center"/>
      <protection hidden="1"/>
    </xf>
    <xf numFmtId="0" fontId="103" fillId="30" borderId="95" xfId="110" applyFont="1" applyFill="1" applyBorder="1" applyAlignment="1" applyProtection="1">
      <alignment horizontal="center" vertical="center"/>
      <protection hidden="1"/>
    </xf>
    <xf numFmtId="0" fontId="103" fillId="30" borderId="96" xfId="110" applyFont="1" applyFill="1" applyBorder="1" applyAlignment="1" applyProtection="1">
      <alignment horizontal="center" vertical="center"/>
      <protection hidden="1"/>
    </xf>
    <xf numFmtId="0" fontId="106" fillId="0" borderId="4" xfId="110" applyFont="1" applyBorder="1" applyAlignment="1" applyProtection="1">
      <alignment horizontal="left" vertical="center" shrinkToFit="1"/>
      <protection hidden="1"/>
    </xf>
    <xf numFmtId="0" fontId="106" fillId="0" borderId="5" xfId="110" applyFont="1" applyBorder="1" applyAlignment="1" applyProtection="1">
      <alignment horizontal="left" vertical="center" shrinkToFit="1"/>
      <protection hidden="1"/>
    </xf>
    <xf numFmtId="0" fontId="106" fillId="0" borderId="105" xfId="110" applyFont="1" applyBorder="1" applyAlignment="1" applyProtection="1">
      <alignment horizontal="left" vertical="center" shrinkToFit="1"/>
      <protection hidden="1"/>
    </xf>
    <xf numFmtId="0" fontId="104" fillId="4" borderId="98" xfId="110" applyFont="1" applyFill="1" applyBorder="1" applyAlignment="1" applyProtection="1">
      <alignment horizontal="left" vertical="center" shrinkToFit="1"/>
      <protection hidden="1"/>
    </xf>
    <xf numFmtId="0" fontId="104" fillId="4" borderId="99" xfId="110" applyFont="1" applyFill="1" applyBorder="1" applyAlignment="1" applyProtection="1">
      <alignment horizontal="left" vertical="center" shrinkToFit="1"/>
      <protection hidden="1"/>
    </xf>
    <xf numFmtId="0" fontId="104" fillId="4" borderId="100" xfId="110" applyFont="1" applyFill="1" applyBorder="1" applyAlignment="1" applyProtection="1">
      <alignment horizontal="left" vertical="center" shrinkToFit="1"/>
      <protection hidden="1"/>
    </xf>
    <xf numFmtId="0" fontId="102" fillId="2" borderId="85" xfId="110" applyFont="1" applyFill="1" applyBorder="1" applyAlignment="1" applyProtection="1">
      <alignment horizontal="center" vertical="center"/>
      <protection hidden="1"/>
    </xf>
    <xf numFmtId="0" fontId="102" fillId="2" borderId="86" xfId="110" applyFont="1" applyFill="1" applyBorder="1" applyAlignment="1" applyProtection="1">
      <alignment horizontal="center" vertical="center"/>
      <protection hidden="1"/>
    </xf>
    <xf numFmtId="0" fontId="102" fillId="2" borderId="88" xfId="110" applyFont="1" applyFill="1" applyBorder="1" applyAlignment="1" applyProtection="1">
      <alignment horizontal="center" vertical="center"/>
      <protection hidden="1"/>
    </xf>
    <xf numFmtId="0" fontId="102" fillId="2" borderId="89" xfId="110" applyFont="1" applyFill="1" applyBorder="1" applyAlignment="1" applyProtection="1">
      <alignment horizontal="center" vertical="center"/>
      <protection hidden="1"/>
    </xf>
    <xf numFmtId="0" fontId="102" fillId="2" borderId="90" xfId="110" applyFont="1" applyFill="1" applyBorder="1" applyAlignment="1" applyProtection="1">
      <alignment horizontal="center" vertical="center"/>
      <protection hidden="1"/>
    </xf>
    <xf numFmtId="0" fontId="103" fillId="30" borderId="85" xfId="110" applyFont="1" applyFill="1" applyBorder="1" applyAlignment="1" applyProtection="1">
      <alignment horizontal="center" vertical="center"/>
      <protection hidden="1"/>
    </xf>
    <xf numFmtId="0" fontId="103" fillId="30" borderId="86" xfId="110" applyFont="1" applyFill="1" applyBorder="1" applyAlignment="1" applyProtection="1">
      <alignment horizontal="center" vertical="center"/>
      <protection hidden="1"/>
    </xf>
    <xf numFmtId="0" fontId="103" fillId="0" borderId="92" xfId="110" applyFont="1" applyBorder="1" applyAlignment="1" applyProtection="1">
      <alignment horizontal="left" vertical="center" shrinkToFit="1"/>
      <protection hidden="1"/>
    </xf>
    <xf numFmtId="0" fontId="103" fillId="0" borderId="93" xfId="110" applyFont="1" applyBorder="1" applyAlignment="1" applyProtection="1">
      <alignment horizontal="left" vertical="center" shrinkToFit="1"/>
      <protection hidden="1"/>
    </xf>
    <xf numFmtId="0" fontId="103" fillId="0" borderId="94" xfId="110" applyFont="1" applyBorder="1" applyAlignment="1" applyProtection="1">
      <alignment horizontal="left" vertical="center" shrinkToFit="1"/>
      <protection hidden="1"/>
    </xf>
    <xf numFmtId="0" fontId="103" fillId="35" borderId="85" xfId="110" applyFont="1" applyFill="1" applyBorder="1" applyAlignment="1" applyProtection="1">
      <alignment horizontal="center" vertical="center"/>
      <protection hidden="1"/>
    </xf>
    <xf numFmtId="0" fontId="103" fillId="35" borderId="86" xfId="110" applyFont="1" applyFill="1" applyBorder="1" applyAlignment="1" applyProtection="1">
      <alignment horizontal="center" vertical="center"/>
      <protection hidden="1"/>
    </xf>
    <xf numFmtId="0" fontId="103" fillId="35" borderId="95" xfId="110" applyFont="1" applyFill="1" applyBorder="1" applyAlignment="1" applyProtection="1">
      <alignment horizontal="center" vertical="center"/>
      <protection hidden="1"/>
    </xf>
    <xf numFmtId="0" fontId="103" fillId="35" borderId="96" xfId="110" applyFont="1" applyFill="1" applyBorder="1" applyAlignment="1" applyProtection="1">
      <alignment horizontal="center" vertical="center"/>
      <protection hidden="1"/>
    </xf>
    <xf numFmtId="0" fontId="104" fillId="35" borderId="88" xfId="110" applyFont="1" applyFill="1" applyBorder="1" applyAlignment="1" applyProtection="1">
      <alignment horizontal="left" vertical="center" wrapText="1" shrinkToFit="1"/>
      <protection hidden="1"/>
    </xf>
    <xf numFmtId="0" fontId="104" fillId="35" borderId="89" xfId="110" applyFont="1" applyFill="1" applyBorder="1" applyAlignment="1" applyProtection="1">
      <alignment horizontal="left" vertical="center" shrinkToFit="1"/>
      <protection hidden="1"/>
    </xf>
    <xf numFmtId="0" fontId="104" fillId="35" borderId="90" xfId="110" applyFont="1" applyFill="1" applyBorder="1" applyAlignment="1" applyProtection="1">
      <alignment horizontal="left" vertical="center" shrinkToFit="1"/>
      <protection hidden="1"/>
    </xf>
    <xf numFmtId="0" fontId="104" fillId="35" borderId="101" xfId="110" applyFont="1" applyFill="1" applyBorder="1" applyAlignment="1" applyProtection="1">
      <alignment horizontal="left" vertical="center" shrinkToFit="1"/>
      <protection hidden="1"/>
    </xf>
    <xf numFmtId="0" fontId="104" fillId="35" borderId="102" xfId="110" applyFont="1" applyFill="1" applyBorder="1" applyAlignment="1" applyProtection="1">
      <alignment horizontal="left" vertical="center" shrinkToFit="1"/>
      <protection hidden="1"/>
    </xf>
    <xf numFmtId="0" fontId="104" fillId="35" borderId="103" xfId="110" applyFont="1" applyFill="1" applyBorder="1" applyAlignment="1" applyProtection="1">
      <alignment horizontal="left" vertical="center" shrinkToFit="1"/>
      <protection hidden="1"/>
    </xf>
    <xf numFmtId="0" fontId="13" fillId="0" borderId="1" xfId="0" applyFont="1" applyBorder="1" applyAlignment="1" applyProtection="1">
      <alignment vertical="center" wrapText="1"/>
      <protection hidden="1"/>
    </xf>
    <xf numFmtId="180" fontId="13" fillId="0" borderId="1" xfId="0" applyNumberFormat="1" applyFont="1" applyBorder="1" applyAlignment="1" applyProtection="1">
      <alignment horizontal="center" vertical="center"/>
      <protection hidden="1"/>
    </xf>
    <xf numFmtId="179" fontId="13" fillId="0" borderId="1" xfId="0" applyNumberFormat="1" applyFont="1" applyBorder="1" applyAlignment="1" applyProtection="1">
      <alignment horizontal="center" vertical="center"/>
      <protection hidden="1"/>
    </xf>
    <xf numFmtId="180" fontId="13" fillId="0" borderId="1" xfId="0" applyNumberFormat="1" applyFont="1" applyBorder="1" applyAlignment="1" applyProtection="1">
      <alignment horizontal="right" vertical="center"/>
      <protection hidden="1"/>
    </xf>
    <xf numFmtId="0" fontId="13" fillId="0" borderId="1" xfId="0" applyFont="1" applyBorder="1" applyAlignment="1" applyProtection="1">
      <alignment horizontal="center" vertical="center"/>
      <protection hidden="1"/>
    </xf>
    <xf numFmtId="5" fontId="13" fillId="0" borderId="1" xfId="0" applyNumberFormat="1" applyFont="1" applyBorder="1" applyAlignment="1" applyProtection="1">
      <alignment horizontal="right" vertical="center"/>
      <protection hidden="1"/>
    </xf>
    <xf numFmtId="0" fontId="13" fillId="0" borderId="1" xfId="0" applyFont="1" applyBorder="1" applyAlignment="1" applyProtection="1">
      <alignment horizontal="right" vertical="center"/>
      <protection hidden="1"/>
    </xf>
    <xf numFmtId="0" fontId="11" fillId="0" borderId="0" xfId="0" applyFont="1" applyProtection="1">
      <alignment vertical="center"/>
      <protection hidden="1"/>
    </xf>
    <xf numFmtId="0" fontId="11" fillId="0" borderId="0" xfId="0" applyFont="1" applyAlignment="1" applyProtection="1">
      <alignment horizontal="center" vertical="center"/>
      <protection hidden="1"/>
    </xf>
    <xf numFmtId="0" fontId="13" fillId="4" borderId="1" xfId="0" applyFont="1" applyFill="1" applyBorder="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53" fillId="0" borderId="0" xfId="0" applyFont="1" applyAlignment="1" applyProtection="1">
      <alignment horizontal="left" vertical="center" wrapText="1"/>
      <protection hidden="1"/>
    </xf>
    <xf numFmtId="0" fontId="13" fillId="0" borderId="0" xfId="0" applyFont="1" applyAlignment="1" applyProtection="1">
      <alignment horizontal="right" vertical="center"/>
      <protection hidden="1"/>
    </xf>
    <xf numFmtId="5" fontId="13" fillId="0" borderId="0" xfId="0" applyNumberFormat="1" applyFont="1" applyAlignment="1" applyProtection="1">
      <alignment horizontal="center" vertical="center"/>
      <protection hidden="1"/>
    </xf>
    <xf numFmtId="0" fontId="0" fillId="0" borderId="0" xfId="0" applyAlignment="1" applyProtection="1">
      <alignment horizontal="right" vertical="center"/>
      <protection hidden="1"/>
    </xf>
    <xf numFmtId="5" fontId="0" fillId="0" borderId="0" xfId="0" applyNumberFormat="1" applyAlignment="1" applyProtection="1">
      <alignment horizontal="center" vertical="center"/>
      <protection hidden="1"/>
    </xf>
    <xf numFmtId="49" fontId="83" fillId="0" borderId="0" xfId="0" applyNumberFormat="1" applyFont="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0" fontId="46" fillId="0" borderId="0" xfId="0" applyFont="1" applyAlignment="1" applyProtection="1">
      <alignment horizontal="center" vertical="center" wrapText="1"/>
      <protection hidden="1"/>
    </xf>
    <xf numFmtId="49" fontId="75" fillId="0" borderId="0" xfId="0" applyNumberFormat="1" applyFont="1" applyAlignment="1" applyProtection="1">
      <alignment horizontal="center" vertical="center" wrapText="1"/>
      <protection hidden="1"/>
    </xf>
    <xf numFmtId="0" fontId="75" fillId="0" borderId="0" xfId="0" applyFont="1" applyAlignment="1" applyProtection="1">
      <alignment horizontal="center" vertical="center" wrapText="1"/>
      <protection hidden="1"/>
    </xf>
    <xf numFmtId="0" fontId="75" fillId="0" borderId="0" xfId="0" applyFont="1" applyAlignment="1" applyProtection="1">
      <alignment horizontal="left" vertical="center" wrapText="1"/>
      <protection hidden="1"/>
    </xf>
    <xf numFmtId="0" fontId="46" fillId="0" borderId="0" xfId="0" applyFont="1" applyAlignment="1" applyProtection="1">
      <alignment horizontal="left" vertical="center" wrapText="1"/>
      <protection hidden="1"/>
    </xf>
    <xf numFmtId="0" fontId="46" fillId="0" borderId="0" xfId="0" applyFont="1" applyAlignment="1" applyProtection="1">
      <alignment horizontal="left" vertical="center"/>
      <protection hidden="1"/>
    </xf>
    <xf numFmtId="0" fontId="46" fillId="0" borderId="0" xfId="0" applyFont="1" applyAlignment="1" applyProtection="1">
      <alignment horizontal="center" vertical="center"/>
      <protection hidden="1"/>
    </xf>
    <xf numFmtId="6" fontId="60" fillId="0" borderId="21" xfId="0" applyNumberFormat="1" applyFont="1" applyBorder="1" applyAlignment="1" applyProtection="1">
      <alignment horizontal="center"/>
      <protection hidden="1"/>
    </xf>
    <xf numFmtId="0" fontId="52" fillId="0" borderId="0" xfId="0" applyFont="1" applyAlignment="1" applyProtection="1">
      <alignment horizontal="center" vertical="center" shrinkToFit="1"/>
      <protection hidden="1"/>
    </xf>
    <xf numFmtId="49" fontId="49" fillId="0" borderId="0" xfId="0" applyNumberFormat="1"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56" fillId="0" borderId="0" xfId="0" applyFont="1" applyAlignment="1" applyProtection="1">
      <alignment horizontal="center" vertical="center"/>
      <protection hidden="1"/>
    </xf>
    <xf numFmtId="0" fontId="50" fillId="0" borderId="0" xfId="0" applyFont="1" applyAlignment="1" applyProtection="1">
      <alignment horizontal="left" vertical="center" wrapText="1"/>
      <protection hidden="1"/>
    </xf>
    <xf numFmtId="0" fontId="50" fillId="0" borderId="21" xfId="0" applyFont="1" applyBorder="1" applyAlignment="1" applyProtection="1">
      <alignment horizontal="left" vertical="center" wrapText="1"/>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11" fillId="0" borderId="0" xfId="0" applyFont="1" applyAlignment="1" applyProtection="1">
      <alignment horizontal="left" vertical="center" indent="8"/>
      <protection hidden="1"/>
    </xf>
    <xf numFmtId="0" fontId="45" fillId="0" borderId="0" xfId="0" applyFont="1" applyAlignment="1" applyProtection="1">
      <alignment horizontal="left" vertical="center" indent="8"/>
      <protection hidden="1"/>
    </xf>
    <xf numFmtId="177" fontId="50" fillId="0" borderId="0" xfId="0" applyNumberFormat="1" applyFont="1" applyAlignment="1" applyProtection="1">
      <alignment horizontal="center" vertical="center"/>
      <protection hidden="1"/>
    </xf>
    <xf numFmtId="0" fontId="51" fillId="0" borderId="0" xfId="0" applyFont="1" applyAlignment="1" applyProtection="1">
      <alignment horizontal="center" vertical="center" wrapText="1"/>
      <protection hidden="1"/>
    </xf>
    <xf numFmtId="0" fontId="51" fillId="0" borderId="21" xfId="0" applyFont="1" applyBorder="1" applyAlignment="1" applyProtection="1">
      <alignment horizontal="center" vertical="center" wrapText="1"/>
      <protection hidden="1"/>
    </xf>
    <xf numFmtId="5" fontId="13" fillId="0" borderId="1" xfId="0" applyNumberFormat="1" applyFont="1" applyBorder="1" applyAlignment="1" applyProtection="1">
      <alignment horizontal="center" vertical="center"/>
      <protection hidden="1"/>
    </xf>
    <xf numFmtId="0" fontId="114" fillId="0" borderId="2" xfId="0" applyFont="1" applyBorder="1" applyAlignment="1" applyProtection="1">
      <alignment horizontal="left" vertical="center" wrapText="1"/>
      <protection hidden="1"/>
    </xf>
    <xf numFmtId="0" fontId="114" fillId="0" borderId="38" xfId="0" applyFont="1" applyBorder="1" applyAlignment="1" applyProtection="1">
      <alignment horizontal="left" vertical="center" wrapText="1"/>
      <protection hidden="1"/>
    </xf>
    <xf numFmtId="0" fontId="114" fillId="0" borderId="3" xfId="0" applyFont="1" applyBorder="1" applyAlignment="1" applyProtection="1">
      <alignment horizontal="left" vertical="center" wrapText="1"/>
      <protection hidden="1"/>
    </xf>
    <xf numFmtId="0" fontId="114" fillId="0" borderId="1" xfId="0" applyFont="1" applyBorder="1" applyAlignment="1" applyProtection="1">
      <alignment horizontal="center" vertical="center"/>
      <protection hidden="1"/>
    </xf>
    <xf numFmtId="0" fontId="77" fillId="0" borderId="0" xfId="0" applyFont="1" applyAlignment="1" applyProtection="1">
      <alignment horizontal="left" vertical="center" wrapText="1"/>
      <protection hidden="1"/>
    </xf>
    <xf numFmtId="0" fontId="72" fillId="0" borderId="0" xfId="0" applyFont="1" applyAlignment="1" applyProtection="1">
      <alignment horizontal="center" vertical="center"/>
      <protection hidden="1"/>
    </xf>
    <xf numFmtId="0" fontId="52" fillId="0" borderId="5" xfId="0" applyFont="1" applyBorder="1" applyAlignment="1" applyProtection="1">
      <alignment horizontal="center" vertical="center" shrinkToFit="1"/>
      <protection hidden="1"/>
    </xf>
    <xf numFmtId="49" fontId="49" fillId="0" borderId="5" xfId="0" applyNumberFormat="1" applyFont="1" applyBorder="1" applyAlignment="1" applyProtection="1">
      <alignment horizontal="center" vertical="center"/>
      <protection hidden="1"/>
    </xf>
    <xf numFmtId="0" fontId="49" fillId="0" borderId="5" xfId="0" applyFont="1" applyBorder="1" applyAlignment="1" applyProtection="1">
      <alignment horizontal="center" vertical="center"/>
      <protection hidden="1"/>
    </xf>
    <xf numFmtId="58" fontId="50" fillId="0" borderId="57" xfId="0" applyNumberFormat="1" applyFont="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114" fillId="29" borderId="1" xfId="0" applyFont="1" applyFill="1" applyBorder="1" applyAlignment="1" applyProtection="1">
      <alignment horizontal="center" vertical="center" wrapText="1"/>
      <protection hidden="1"/>
    </xf>
    <xf numFmtId="5" fontId="114" fillId="29" borderId="1" xfId="0" applyNumberFormat="1" applyFont="1" applyFill="1" applyBorder="1" applyAlignment="1" applyProtection="1">
      <alignment horizontal="center" vertical="center"/>
      <protection hidden="1"/>
    </xf>
    <xf numFmtId="58" fontId="51" fillId="0" borderId="0" xfId="4" applyNumberFormat="1" applyFont="1" applyAlignment="1" applyProtection="1">
      <alignment horizontal="center" vertical="center"/>
      <protection hidden="1"/>
    </xf>
    <xf numFmtId="176" fontId="11" fillId="0" borderId="0" xfId="0" applyNumberFormat="1" applyFont="1" applyAlignment="1" applyProtection="1">
      <alignment horizontal="center" vertical="center"/>
      <protection hidden="1"/>
    </xf>
    <xf numFmtId="176" fontId="50" fillId="0" borderId="0" xfId="4" applyNumberFormat="1" applyFont="1" applyAlignment="1" applyProtection="1">
      <alignment horizontal="left" wrapText="1"/>
      <protection hidden="1"/>
    </xf>
    <xf numFmtId="176" fontId="50" fillId="0" borderId="0" xfId="4" applyNumberFormat="1" applyFont="1" applyAlignment="1" applyProtection="1">
      <alignment horizontal="left" vertical="center" wrapText="1"/>
      <protection hidden="1"/>
    </xf>
    <xf numFmtId="176" fontId="11" fillId="0" borderId="0" xfId="4" applyNumberFormat="1" applyFont="1" applyAlignment="1" applyProtection="1">
      <alignment horizontal="left" wrapText="1"/>
      <protection hidden="1"/>
    </xf>
    <xf numFmtId="176" fontId="69" fillId="0" borderId="0" xfId="1" applyNumberFormat="1" applyFont="1" applyAlignment="1" applyProtection="1">
      <alignment horizontal="left" vertical="center"/>
      <protection hidden="1"/>
    </xf>
    <xf numFmtId="176" fontId="84" fillId="0" borderId="5" xfId="4" applyNumberFormat="1" applyFont="1" applyBorder="1" applyAlignment="1" applyProtection="1">
      <alignment horizontal="center" vertical="center"/>
      <protection hidden="1"/>
    </xf>
    <xf numFmtId="176" fontId="50" fillId="0" borderId="21" xfId="4" applyNumberFormat="1" applyFont="1" applyBorder="1" applyAlignment="1" applyProtection="1">
      <alignment horizontal="left" wrapText="1"/>
      <protection hidden="1"/>
    </xf>
  </cellXfs>
  <cellStyles count="118">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3" xr:uid="{B74EB137-2ED7-4443-952C-6DD1B135DAD2}"/>
    <cellStyle name="ハイパーリンク" xfId="87" builtinId="8"/>
    <cellStyle name="ハイパーリンク 2" xfId="54" xr:uid="{89DA4D60-BB25-43A6-B305-D12D2BDC0F59}"/>
    <cellStyle name="ハイパーリンク 3" xfId="114" xr:uid="{2D385C6B-F7AF-4EA3-9AD6-02005D371564}"/>
    <cellStyle name="メモ 2" xfId="32" xr:uid="{F36423B3-A205-4FC6-AA3D-33AB2268322F}"/>
    <cellStyle name="メモ 2 2" xfId="57" xr:uid="{0BDCD19E-0F05-4D50-92B5-70BBAB3615D5}"/>
    <cellStyle name="メモ 2 2 2" xfId="78" xr:uid="{BF05C084-CDFA-4981-8C01-2722C3129623}"/>
    <cellStyle name="メモ 2 2 3" xfId="100" xr:uid="{651084B3-F2BE-43F4-91EA-6DBB64CBEB1C}"/>
    <cellStyle name="メモ 2 3" xfId="67" xr:uid="{739588C5-CF41-4D2F-985F-66837D438FE2}"/>
    <cellStyle name="メモ 2 4" xfId="89"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8" xr:uid="{DF088E56-3BC4-4D59-BB41-316B3940718E}"/>
    <cellStyle name="計算 2 2 2" xfId="79" xr:uid="{47D5DD0B-45A7-492D-AD85-C9EAB8A2052A}"/>
    <cellStyle name="計算 2 2 3" xfId="101" xr:uid="{B271E60C-85E3-435D-AD19-BA8EB77B079F}"/>
    <cellStyle name="計算 2 3" xfId="68" xr:uid="{68A2FD23-CCC6-4D6D-85C3-8CDB1DD5AAC2}"/>
    <cellStyle name="計算 2 4" xfId="90" xr:uid="{5EEAAF60-374B-40FA-AA3C-90CF269952E3}"/>
    <cellStyle name="警告文 2" xfId="36" xr:uid="{0BF261FB-2A1A-4881-BA19-6B828E257C68}"/>
    <cellStyle name="桁区切り" xfId="116" builtinId="6"/>
    <cellStyle name="桁区切り 2" xfId="2" xr:uid="{75ED8853-2BF7-4025-9E97-D19B3CF4ABF3}"/>
    <cellStyle name="桁区切り 3" xfId="52" xr:uid="{0EEF0E14-C793-497B-B5F5-E55F156DC7E4}"/>
    <cellStyle name="桁区切り 4" xfId="115" xr:uid="{129A18CD-43CB-4AF1-9C67-38B6B6668671}"/>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59" xr:uid="{C8947D0B-D091-4A31-B8F4-A1D6D2719992}"/>
    <cellStyle name="集計 2 2 2" xfId="80" xr:uid="{6BD40E9C-B876-4327-8570-79A503D6D63B}"/>
    <cellStyle name="集計 2 2 3" xfId="102" xr:uid="{9F56183A-58DC-4369-BC1F-10EF2EA6168B}"/>
    <cellStyle name="集計 2 3" xfId="69" xr:uid="{3764669B-CC81-4D60-898C-38F0891B7A2E}"/>
    <cellStyle name="集計 2 4" xfId="91" xr:uid="{08D2FE20-37EC-4499-91B5-06C012260177}"/>
    <cellStyle name="出力 2" xfId="42" xr:uid="{F14DCE16-C020-4B73-83F1-0FA798F12D02}"/>
    <cellStyle name="出力 2 2" xfId="60" xr:uid="{AFD28C3D-3C05-4E38-90D5-B6D5E032B5AE}"/>
    <cellStyle name="出力 2 2 2" xfId="81" xr:uid="{D956B99C-44A0-44A7-A17B-D8DEEE8C451C}"/>
    <cellStyle name="出力 2 2 3" xfId="103" xr:uid="{61C90634-E71A-4E49-9AFC-E3894A7ECA61}"/>
    <cellStyle name="出力 2 3" xfId="70" xr:uid="{9BA12ADF-8374-445E-BCA4-93B556410131}"/>
    <cellStyle name="出力 2 4" xfId="92" xr:uid="{3018DA72-8A49-4327-A9E6-15558A49EFED}"/>
    <cellStyle name="説明文 2" xfId="43" xr:uid="{55D648E0-7351-4237-8D14-076C2812E264}"/>
    <cellStyle name="通貨 2" xfId="51" xr:uid="{FA1CDA73-2A2E-40B4-AE2C-A94D0E3CA7B8}"/>
    <cellStyle name="通貨 2 2" xfId="65" xr:uid="{D7B04420-B170-44CD-81F4-A0862F7CC36A}"/>
    <cellStyle name="通貨 2 2 2" xfId="86" xr:uid="{90218E19-1EEC-43F9-BEC4-CDCF13130FB3}"/>
    <cellStyle name="通貨 2 2 3" xfId="108" xr:uid="{3BB1CFE2-86A3-469D-A9D0-1E84E2E309AA}"/>
    <cellStyle name="通貨 2 3" xfId="75" xr:uid="{D34AEFBD-AD91-4E87-B801-F6A80589CF34}"/>
    <cellStyle name="通貨 2 4" xfId="97" xr:uid="{50DED8B7-9AC5-49D8-9339-07E0CD02BCA3}"/>
    <cellStyle name="入力 2" xfId="44" xr:uid="{5FC0A0E6-D9A5-4C25-A840-C7A0D663989A}"/>
    <cellStyle name="入力 2 2" xfId="61" xr:uid="{6601939A-B508-460A-9946-FBF693BE48B7}"/>
    <cellStyle name="入力 2 2 2" xfId="82" xr:uid="{EE8B7A9A-65B3-4497-9DD4-2B08EF48C35B}"/>
    <cellStyle name="入力 2 2 3" xfId="104" xr:uid="{1819C082-93DE-47E6-9F0E-133AA9E43F30}"/>
    <cellStyle name="入力 2 3" xfId="71" xr:uid="{F87D28A7-CED3-46F9-82DA-296245A27758}"/>
    <cellStyle name="入力 2 4" xfId="93" xr:uid="{E823DBF4-F39C-403F-987E-353607155B57}"/>
    <cellStyle name="標準" xfId="0" builtinId="0"/>
    <cellStyle name="標準 2" xfId="1" xr:uid="{C181D3AF-1FF7-46AD-AA51-D0E08E6B47D7}"/>
    <cellStyle name="標準 2 2" xfId="47" xr:uid="{78CBD16C-74EA-4B7D-81FF-B0EDF0F0A6B8}"/>
    <cellStyle name="標準 2 3" xfId="56" xr:uid="{FC4F92B4-B33A-47AE-A9EF-D2AFF56DF578}"/>
    <cellStyle name="標準 2 3 2" xfId="77" xr:uid="{9EAACDEF-6619-47B5-8F62-E462E1178F75}"/>
    <cellStyle name="標準 2 3 3" xfId="99" xr:uid="{D7852B2C-4D9C-494B-B6EF-E19A549EFE46}"/>
    <cellStyle name="標準 2 4" xfId="66" xr:uid="{1122A8E8-6504-4ED6-A672-03CA8348DEFD}"/>
    <cellStyle name="標準 2 5" xfId="88" xr:uid="{9823F3CB-67A6-4D74-BC38-488C48455A08}"/>
    <cellStyle name="標準 2 6" xfId="110" xr:uid="{950F38F4-26BF-4EE2-AB37-6EC1E5604375}"/>
    <cellStyle name="標準 2 8" xfId="117" xr:uid="{1BFAE81B-824F-458D-8962-B18B580223B8}"/>
    <cellStyle name="標準 3" xfId="4" xr:uid="{5017276E-1468-4AAB-AE83-DF6F043E89F7}"/>
    <cellStyle name="標準 3 2" xfId="48" xr:uid="{39325C0C-22FF-4C42-A29C-633CD69118C2}"/>
    <cellStyle name="標準 3 2 2" xfId="63" xr:uid="{27E35FB8-82D9-4027-A7C4-FCA18E3C8DFD}"/>
    <cellStyle name="標準 3 2 2 2" xfId="84" xr:uid="{D6AABB32-52D6-4488-ADDF-D266063481E7}"/>
    <cellStyle name="標準 3 2 2 3" xfId="106" xr:uid="{354E546D-C8D4-46B3-BB5C-50084915894E}"/>
    <cellStyle name="標準 3 2 3" xfId="73" xr:uid="{46B54EDE-875A-43A5-A5F9-578FC00D52A2}"/>
    <cellStyle name="標準 3 2 4" xfId="95" xr:uid="{756C4CD4-22DC-407C-9A5E-F7DFC0425C14}"/>
    <cellStyle name="標準 3 3" xfId="46" xr:uid="{A58E0CF6-FD0F-44C8-83E7-6FDD50093D7C}"/>
    <cellStyle name="標準 3 3 2" xfId="62" xr:uid="{26036CEE-F314-45C9-88D8-A497FFF1FC4D}"/>
    <cellStyle name="標準 3 3 2 2" xfId="83" xr:uid="{4C4F87F5-AD19-45ED-8601-81CA5C977B8E}"/>
    <cellStyle name="標準 3 3 2 3" xfId="105" xr:uid="{9FF4B912-F041-461A-91AD-8A83F2F5BB73}"/>
    <cellStyle name="標準 3 3 3" xfId="72" xr:uid="{0800E5BA-3C8E-41C1-B685-581B41558D93}"/>
    <cellStyle name="標準 3 3 4" xfId="94" xr:uid="{37EC3DEB-BC3B-49BA-9A63-99C477D58DAD}"/>
    <cellStyle name="標準 4" xfId="49" xr:uid="{B130D133-4CCA-4A07-B8CE-D4498E70152B}"/>
    <cellStyle name="標準 4 2" xfId="64" xr:uid="{B882137B-5608-4458-9576-2F1B266AE855}"/>
    <cellStyle name="標準 4 2 2" xfId="85" xr:uid="{B706BBEB-7A8E-45D2-98A5-C58FD73EF077}"/>
    <cellStyle name="標準 4 2 3" xfId="107" xr:uid="{AFEF0FB2-76AD-4D2A-8B94-1BD9145D3E96}"/>
    <cellStyle name="標準 4 3" xfId="74" xr:uid="{47BE5683-6ADF-465D-9D7B-18749D023508}"/>
    <cellStyle name="標準 4 4" xfId="96" xr:uid="{B7CFC33D-AC07-48FD-9948-E9A74543CCEE}"/>
    <cellStyle name="標準 4 5" xfId="112" xr:uid="{4B446FA4-FCDC-4A0A-AB62-23F509F5C30A}"/>
    <cellStyle name="標準 5" xfId="50" xr:uid="{20188AE4-CD35-48C7-8BC2-61334AC5A580}"/>
    <cellStyle name="標準 6" xfId="55" xr:uid="{3E21409A-41EE-4816-95BE-9E156EAC1571}"/>
    <cellStyle name="標準 6 2" xfId="76" xr:uid="{D328E557-5BF1-486E-98B6-691266785AD7}"/>
    <cellStyle name="標準 6 3" xfId="98" xr:uid="{23E7C882-5BFA-4907-831D-10A236135B1D}"/>
    <cellStyle name="標準 6 4" xfId="113" xr:uid="{DE7904CF-B462-4035-B1F6-2C77B3944014}"/>
    <cellStyle name="標準 7" xfId="109" xr:uid="{A01AA4F1-FCAD-4DA8-BB5B-F8122EDA4F41}"/>
    <cellStyle name="標準 7 2" xfId="111" xr:uid="{48250F0D-9805-4D04-9DFE-E83388EBEA46}"/>
    <cellStyle name="標準_Sheet1" xfId="3" xr:uid="{0737118A-3FBE-487C-9553-A67D3FD7C493}"/>
    <cellStyle name="良い 2" xfId="45" xr:uid="{1411C0B2-F357-41EE-8291-8F280B0DC7E4}"/>
  </cellStyles>
  <dxfs count="2">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99CC"/>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137160</xdr:colOff>
      <xdr:row>31</xdr:row>
      <xdr:rowOff>0</xdr:rowOff>
    </xdr:from>
    <xdr:to>
      <xdr:col>18</xdr:col>
      <xdr:colOff>662940</xdr:colOff>
      <xdr:row>33</xdr:row>
      <xdr:rowOff>259080</xdr:rowOff>
    </xdr:to>
    <xdr:sp macro="" textlink="">
      <xdr:nvSpPr>
        <xdr:cNvPr id="2" name="吹き出し: 上矢印 1">
          <a:extLst>
            <a:ext uri="{FF2B5EF4-FFF2-40B4-BE49-F238E27FC236}">
              <a16:creationId xmlns:a16="http://schemas.microsoft.com/office/drawing/2014/main" id="{8E4E8822-BFD8-4421-A7AA-1A004AE1E0FE}"/>
            </a:ext>
          </a:extLst>
        </xdr:cNvPr>
        <xdr:cNvSpPr/>
      </xdr:nvSpPr>
      <xdr:spPr>
        <a:xfrm>
          <a:off x="10904220" y="7132320"/>
          <a:ext cx="274320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419100</xdr:colOff>
      <xdr:row>32</xdr:row>
      <xdr:rowOff>7620</xdr:rowOff>
    </xdr:from>
    <xdr:to>
      <xdr:col>9</xdr:col>
      <xdr:colOff>373380</xdr:colOff>
      <xdr:row>33</xdr:row>
      <xdr:rowOff>266700</xdr:rowOff>
    </xdr:to>
    <xdr:sp macro="" textlink="">
      <xdr:nvSpPr>
        <xdr:cNvPr id="3" name="吹き出し: 上矢印 2">
          <a:extLst>
            <a:ext uri="{FF2B5EF4-FFF2-40B4-BE49-F238E27FC236}">
              <a16:creationId xmlns:a16="http://schemas.microsoft.com/office/drawing/2014/main" id="{1B91DB84-4070-42CB-8A05-97F713EFE77D}"/>
            </a:ext>
          </a:extLst>
        </xdr:cNvPr>
        <xdr:cNvSpPr/>
      </xdr:nvSpPr>
      <xdr:spPr>
        <a:xfrm>
          <a:off x="2758440" y="7139940"/>
          <a:ext cx="437388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 元払いの金額を入力！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42338</xdr:colOff>
      <xdr:row>43</xdr:row>
      <xdr:rowOff>160867</xdr:rowOff>
    </xdr:from>
    <xdr:to>
      <xdr:col>47</xdr:col>
      <xdr:colOff>4</xdr:colOff>
      <xdr:row>45</xdr:row>
      <xdr:rowOff>101600</xdr:rowOff>
    </xdr:to>
    <xdr:sp macro="" textlink="">
      <xdr:nvSpPr>
        <xdr:cNvPr id="6" name="四角形: 角を丸くする 5">
          <a:extLst>
            <a:ext uri="{FF2B5EF4-FFF2-40B4-BE49-F238E27FC236}">
              <a16:creationId xmlns:a16="http://schemas.microsoft.com/office/drawing/2014/main" id="{00000000-0008-0000-0200-000006000000}"/>
            </a:ext>
          </a:extLst>
        </xdr:cNvPr>
        <xdr:cNvSpPr/>
      </xdr:nvSpPr>
      <xdr:spPr>
        <a:xfrm>
          <a:off x="186271" y="12115800"/>
          <a:ext cx="6189133"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59269</xdr:colOff>
      <xdr:row>7</xdr:row>
      <xdr:rowOff>0</xdr:rowOff>
    </xdr:from>
    <xdr:to>
      <xdr:col>54</xdr:col>
      <xdr:colOff>25400</xdr:colOff>
      <xdr:row>10</xdr:row>
      <xdr:rowOff>220134</xdr:rowOff>
    </xdr:to>
    <xdr:sp macro="" textlink="">
      <xdr:nvSpPr>
        <xdr:cNvPr id="2" name="吹き出し: 左矢印 1">
          <a:extLst>
            <a:ext uri="{FF2B5EF4-FFF2-40B4-BE49-F238E27FC236}">
              <a16:creationId xmlns:a16="http://schemas.microsoft.com/office/drawing/2014/main" id="{AC42974B-694E-4A55-8DD0-F999FEBFC8F0}"/>
            </a:ext>
          </a:extLst>
        </xdr:cNvPr>
        <xdr:cNvSpPr/>
      </xdr:nvSpPr>
      <xdr:spPr>
        <a:xfrm>
          <a:off x="6858002" y="1473200"/>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59269</xdr:colOff>
      <xdr:row>0</xdr:row>
      <xdr:rowOff>152399</xdr:rowOff>
    </xdr:from>
    <xdr:to>
      <xdr:col>51</xdr:col>
      <xdr:colOff>2421471</xdr:colOff>
      <xdr:row>2</xdr:row>
      <xdr:rowOff>127000</xdr:rowOff>
    </xdr:to>
    <xdr:sp macro="" textlink="">
      <xdr:nvSpPr>
        <xdr:cNvPr id="4" name="吹き出し: 左矢印 3">
          <a:extLst>
            <a:ext uri="{FF2B5EF4-FFF2-40B4-BE49-F238E27FC236}">
              <a16:creationId xmlns:a16="http://schemas.microsoft.com/office/drawing/2014/main" id="{3F21001F-A670-444D-AA88-9BCCBE43F50E}"/>
            </a:ext>
          </a:extLst>
        </xdr:cNvPr>
        <xdr:cNvSpPr/>
      </xdr:nvSpPr>
      <xdr:spPr>
        <a:xfrm>
          <a:off x="6858002" y="152399"/>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29</xdr:col>
      <xdr:colOff>25400</xdr:colOff>
      <xdr:row>10</xdr:row>
      <xdr:rowOff>152401</xdr:rowOff>
    </xdr:from>
    <xdr:to>
      <xdr:col>49</xdr:col>
      <xdr:colOff>101600</xdr:colOff>
      <xdr:row>16</xdr:row>
      <xdr:rowOff>194733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3962400" y="2286001"/>
          <a:ext cx="2709333" cy="141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mn-lt"/>
              <a:ea typeface="+mn-ea"/>
              <a:cs typeface="+mn-cs"/>
            </a:rPr>
            <a:t>東京都千代田区永田町１丁目１１番３２号</a:t>
          </a:r>
          <a:endParaRPr lang="ja-JP" altLang="ja-JP" sz="12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59264</xdr:colOff>
      <xdr:row>8</xdr:row>
      <xdr:rowOff>0</xdr:rowOff>
    </xdr:from>
    <xdr:to>
      <xdr:col>68</xdr:col>
      <xdr:colOff>93131</xdr:colOff>
      <xdr:row>10</xdr:row>
      <xdr:rowOff>110066</xdr:rowOff>
    </xdr:to>
    <xdr:sp macro="" textlink="">
      <xdr:nvSpPr>
        <xdr:cNvPr id="6" name="吹き出し: 左矢印 5">
          <a:extLst>
            <a:ext uri="{FF2B5EF4-FFF2-40B4-BE49-F238E27FC236}">
              <a16:creationId xmlns:a16="http://schemas.microsoft.com/office/drawing/2014/main" id="{75766A73-BFBA-4FEE-A804-AA82DC1A8505}"/>
            </a:ext>
          </a:extLst>
        </xdr:cNvPr>
        <xdr:cNvSpPr/>
      </xdr:nvSpPr>
      <xdr:spPr>
        <a:xfrm>
          <a:off x="6756397" y="16764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twoCellAnchor>
    <xdr:from>
      <xdr:col>51</xdr:col>
      <xdr:colOff>0</xdr:colOff>
      <xdr:row>22</xdr:row>
      <xdr:rowOff>347133</xdr:rowOff>
    </xdr:from>
    <xdr:to>
      <xdr:col>76</xdr:col>
      <xdr:colOff>76199</xdr:colOff>
      <xdr:row>25</xdr:row>
      <xdr:rowOff>194734</xdr:rowOff>
    </xdr:to>
    <xdr:sp macro="" textlink="">
      <xdr:nvSpPr>
        <xdr:cNvPr id="7" name="吹き出し: 左矢印 6">
          <a:extLst>
            <a:ext uri="{FF2B5EF4-FFF2-40B4-BE49-F238E27FC236}">
              <a16:creationId xmlns:a16="http://schemas.microsoft.com/office/drawing/2014/main" id="{CAD4AEF6-E827-44BC-9231-69DA8699C637}"/>
            </a:ext>
          </a:extLst>
        </xdr:cNvPr>
        <xdr:cNvSpPr/>
      </xdr:nvSpPr>
      <xdr:spPr>
        <a:xfrm>
          <a:off x="6824133" y="5825066"/>
          <a:ext cx="3251199" cy="889001"/>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endParaRPr kumimoji="1" lang="en-US" altLang="ja-JP" sz="1400" b="1">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4392708" y="3478305"/>
          <a:ext cx="3433482" cy="1828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72FF32FF-AE06-481D-931E-C89B3B203B01}"/>
            </a:ext>
          </a:extLst>
        </xdr:cNvPr>
        <xdr:cNvSpPr/>
      </xdr:nvSpPr>
      <xdr:spPr>
        <a:xfrm>
          <a:off x="7906871" y="2303929"/>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2AC9E-D2C6-4F7F-A909-27E2117F42B1}">
  <sheetPr codeName="Sheet1"/>
  <dimension ref="A1:AV59"/>
  <sheetViews>
    <sheetView showGridLines="0" tabSelected="1" zoomScaleNormal="100" zoomScaleSheetLayoutView="100" workbookViewId="0">
      <selection activeCell="H7" sqref="H7"/>
    </sheetView>
  </sheetViews>
  <sheetFormatPr defaultColWidth="8.88671875" defaultRowHeight="13.2"/>
  <cols>
    <col min="1" max="6" width="11.6640625" style="6" customWidth="1"/>
    <col min="7" max="7" width="12.6640625" style="6" bestFit="1" customWidth="1"/>
    <col min="8" max="16384" width="8.88671875" style="6"/>
  </cols>
  <sheetData>
    <row r="1" spans="1:11">
      <c r="A1" s="364" t="s">
        <v>158</v>
      </c>
      <c r="B1" s="364"/>
      <c r="C1" s="364"/>
      <c r="D1" s="364"/>
      <c r="E1" s="364"/>
      <c r="F1" s="364"/>
      <c r="G1" s="364"/>
      <c r="H1" s="364"/>
      <c r="I1" s="364"/>
      <c r="J1" s="364"/>
      <c r="K1" s="364"/>
    </row>
    <row r="2" spans="1:11">
      <c r="A2" s="364"/>
      <c r="B2" s="364"/>
      <c r="C2" s="364"/>
      <c r="D2" s="364"/>
      <c r="E2" s="364"/>
      <c r="F2" s="364"/>
      <c r="G2" s="364"/>
      <c r="H2" s="364"/>
      <c r="I2" s="364"/>
      <c r="J2" s="364"/>
      <c r="K2" s="364"/>
    </row>
    <row r="3" spans="1:11">
      <c r="A3" s="364"/>
      <c r="B3" s="364"/>
      <c r="C3" s="364"/>
      <c r="D3" s="364"/>
      <c r="E3" s="364"/>
      <c r="F3" s="364"/>
      <c r="G3" s="364"/>
      <c r="H3" s="364"/>
      <c r="I3" s="364"/>
      <c r="J3" s="364"/>
      <c r="K3" s="364"/>
    </row>
    <row r="4" spans="1:11" ht="13.8" customHeight="1">
      <c r="A4" s="1"/>
      <c r="B4" s="1"/>
      <c r="C4" s="1"/>
      <c r="D4" s="1"/>
      <c r="E4" s="1"/>
      <c r="F4" s="1"/>
      <c r="G4" s="1"/>
      <c r="H4" s="1"/>
      <c r="I4" s="1"/>
      <c r="J4" s="1"/>
      <c r="K4" s="1"/>
    </row>
    <row r="5" spans="1:11" ht="13.8" thickBot="1">
      <c r="G5" s="12" t="s">
        <v>132</v>
      </c>
      <c r="H5" s="369" t="s">
        <v>133</v>
      </c>
      <c r="I5" s="369"/>
      <c r="J5" s="369"/>
      <c r="K5" s="369"/>
    </row>
    <row r="6" spans="1:11" ht="27" customHeight="1">
      <c r="A6" s="365" t="s">
        <v>160</v>
      </c>
      <c r="B6" s="366"/>
      <c r="C6" s="366"/>
      <c r="D6" s="366"/>
      <c r="E6" s="366"/>
      <c r="F6" s="366"/>
      <c r="G6" s="10" t="s">
        <v>5</v>
      </c>
      <c r="H6" s="11" t="s">
        <v>6</v>
      </c>
      <c r="I6" s="367" t="s">
        <v>7</v>
      </c>
      <c r="J6" s="367"/>
      <c r="K6" s="368"/>
    </row>
    <row r="7" spans="1:11" ht="18.45" customHeight="1">
      <c r="A7" s="340" t="s">
        <v>8</v>
      </c>
      <c r="B7" s="341"/>
      <c r="C7" s="341"/>
      <c r="D7" s="341"/>
      <c r="E7" s="341"/>
      <c r="F7" s="341"/>
      <c r="G7" s="2">
        <v>7000</v>
      </c>
      <c r="H7" s="13"/>
      <c r="I7" s="342"/>
      <c r="J7" s="342"/>
      <c r="K7" s="343"/>
    </row>
    <row r="8" spans="1:11" ht="18.45" customHeight="1">
      <c r="A8" s="340" t="s">
        <v>235</v>
      </c>
      <c r="B8" s="373"/>
      <c r="C8" s="373"/>
      <c r="D8" s="373"/>
      <c r="E8" s="373"/>
      <c r="F8" s="373"/>
      <c r="G8" s="2">
        <v>4500</v>
      </c>
      <c r="H8" s="13"/>
      <c r="I8" s="342"/>
      <c r="J8" s="342"/>
      <c r="K8" s="343"/>
    </row>
    <row r="9" spans="1:11" ht="18.45" customHeight="1">
      <c r="A9" s="340" t="s">
        <v>185</v>
      </c>
      <c r="B9" s="341"/>
      <c r="C9" s="341"/>
      <c r="D9" s="341"/>
      <c r="E9" s="341"/>
      <c r="F9" s="341"/>
      <c r="G9" s="2">
        <v>3400</v>
      </c>
      <c r="H9" s="13"/>
      <c r="I9" s="342" t="s">
        <v>62</v>
      </c>
      <c r="J9" s="342"/>
      <c r="K9" s="343"/>
    </row>
    <row r="10" spans="1:11" ht="18.45" customHeight="1">
      <c r="A10" s="340" t="s">
        <v>10</v>
      </c>
      <c r="B10" s="341"/>
      <c r="C10" s="341"/>
      <c r="D10" s="341"/>
      <c r="E10" s="341"/>
      <c r="F10" s="341"/>
      <c r="G10" s="2">
        <v>3200</v>
      </c>
      <c r="H10" s="13"/>
      <c r="I10" s="342"/>
      <c r="J10" s="342"/>
      <c r="K10" s="343"/>
    </row>
    <row r="11" spans="1:11" ht="18.45" customHeight="1">
      <c r="A11" s="340" t="s">
        <v>11</v>
      </c>
      <c r="B11" s="341"/>
      <c r="C11" s="341"/>
      <c r="D11" s="341"/>
      <c r="E11" s="341"/>
      <c r="F11" s="341"/>
      <c r="G11" s="2">
        <v>3500</v>
      </c>
      <c r="H11" s="13"/>
      <c r="I11" s="342"/>
      <c r="J11" s="342"/>
      <c r="K11" s="343"/>
    </row>
    <row r="12" spans="1:11" ht="18.45" customHeight="1">
      <c r="A12" s="340" t="s">
        <v>202</v>
      </c>
      <c r="B12" s="341"/>
      <c r="C12" s="341"/>
      <c r="D12" s="341"/>
      <c r="E12" s="341"/>
      <c r="F12" s="341"/>
      <c r="G12" s="43">
        <v>4900</v>
      </c>
      <c r="H12" s="13"/>
      <c r="I12" s="342"/>
      <c r="J12" s="342"/>
      <c r="K12" s="343"/>
    </row>
    <row r="13" spans="1:11" ht="18.45" customHeight="1">
      <c r="A13" s="340" t="s">
        <v>241</v>
      </c>
      <c r="B13" s="341"/>
      <c r="C13" s="341"/>
      <c r="D13" s="341"/>
      <c r="E13" s="341"/>
      <c r="F13" s="341"/>
      <c r="G13" s="2">
        <v>2500</v>
      </c>
      <c r="H13" s="13"/>
      <c r="I13" s="342"/>
      <c r="J13" s="342"/>
      <c r="K13" s="343"/>
    </row>
    <row r="14" spans="1:11" ht="18.45" customHeight="1">
      <c r="A14" s="340" t="s">
        <v>242</v>
      </c>
      <c r="B14" s="341"/>
      <c r="C14" s="341"/>
      <c r="D14" s="341"/>
      <c r="E14" s="341"/>
      <c r="F14" s="341"/>
      <c r="G14" s="2">
        <v>2300</v>
      </c>
      <c r="H14" s="13"/>
      <c r="I14" s="342"/>
      <c r="J14" s="342"/>
      <c r="K14" s="343"/>
    </row>
    <row r="15" spans="1:11" ht="18.45" customHeight="1">
      <c r="A15" s="340" t="s">
        <v>12</v>
      </c>
      <c r="B15" s="341"/>
      <c r="C15" s="341"/>
      <c r="D15" s="341"/>
      <c r="E15" s="341"/>
      <c r="F15" s="341"/>
      <c r="G15" s="2">
        <v>70</v>
      </c>
      <c r="H15" s="13"/>
      <c r="I15" s="342" t="s">
        <v>63</v>
      </c>
      <c r="J15" s="342"/>
      <c r="K15" s="343"/>
    </row>
    <row r="16" spans="1:11" ht="18.45" customHeight="1">
      <c r="A16" s="340" t="s">
        <v>13</v>
      </c>
      <c r="B16" s="341"/>
      <c r="C16" s="341"/>
      <c r="D16" s="341"/>
      <c r="E16" s="341"/>
      <c r="F16" s="341"/>
      <c r="G16" s="2">
        <v>70</v>
      </c>
      <c r="H16" s="13"/>
      <c r="I16" s="342" t="s">
        <v>63</v>
      </c>
      <c r="J16" s="342"/>
      <c r="K16" s="343"/>
    </row>
    <row r="17" spans="1:11" ht="18.45" customHeight="1">
      <c r="A17" s="340" t="s">
        <v>14</v>
      </c>
      <c r="B17" s="341"/>
      <c r="C17" s="341"/>
      <c r="D17" s="341"/>
      <c r="E17" s="341"/>
      <c r="F17" s="341"/>
      <c r="G17" s="2">
        <v>70</v>
      </c>
      <c r="H17" s="13"/>
      <c r="I17" s="342" t="s">
        <v>63</v>
      </c>
      <c r="J17" s="342"/>
      <c r="K17" s="343"/>
    </row>
    <row r="18" spans="1:11" ht="18.45" customHeight="1">
      <c r="A18" s="340" t="s">
        <v>15</v>
      </c>
      <c r="B18" s="341"/>
      <c r="C18" s="341"/>
      <c r="D18" s="341"/>
      <c r="E18" s="341"/>
      <c r="F18" s="341"/>
      <c r="G18" s="3">
        <v>61</v>
      </c>
      <c r="H18" s="13"/>
      <c r="I18" s="342" t="s">
        <v>63</v>
      </c>
      <c r="J18" s="342"/>
      <c r="K18" s="343"/>
    </row>
    <row r="19" spans="1:11" ht="18.45" customHeight="1">
      <c r="A19" s="340" t="s">
        <v>16</v>
      </c>
      <c r="B19" s="341"/>
      <c r="C19" s="341"/>
      <c r="D19" s="341"/>
      <c r="E19" s="341"/>
      <c r="F19" s="341"/>
      <c r="G19" s="3">
        <v>82</v>
      </c>
      <c r="H19" s="13"/>
      <c r="I19" s="347" t="s">
        <v>63</v>
      </c>
      <c r="J19" s="347"/>
      <c r="K19" s="348"/>
    </row>
    <row r="20" spans="1:11" ht="18.45" customHeight="1">
      <c r="A20" s="340" t="s">
        <v>17</v>
      </c>
      <c r="B20" s="341"/>
      <c r="C20" s="341"/>
      <c r="D20" s="341"/>
      <c r="E20" s="341"/>
      <c r="F20" s="341"/>
      <c r="G20" s="282">
        <v>381</v>
      </c>
      <c r="H20" s="283"/>
      <c r="I20" s="370" t="s">
        <v>64</v>
      </c>
      <c r="J20" s="371"/>
      <c r="K20" s="372"/>
    </row>
    <row r="21" spans="1:11" ht="18.45" customHeight="1" thickBot="1">
      <c r="A21" s="349" t="s">
        <v>18</v>
      </c>
      <c r="B21" s="350"/>
      <c r="C21" s="350"/>
      <c r="D21" s="350"/>
      <c r="E21" s="350"/>
      <c r="F21" s="350"/>
      <c r="G21" s="4">
        <v>660</v>
      </c>
      <c r="H21" s="14"/>
      <c r="I21" s="351" t="s">
        <v>64</v>
      </c>
      <c r="J21" s="351"/>
      <c r="K21" s="352"/>
    </row>
    <row r="22" spans="1:11" ht="18.45" customHeight="1">
      <c r="A22" s="353" t="s">
        <v>19</v>
      </c>
      <c r="B22" s="354"/>
      <c r="C22" s="354"/>
      <c r="D22" s="354"/>
      <c r="E22" s="354"/>
      <c r="F22" s="354"/>
      <c r="G22" s="354"/>
      <c r="H22" s="354"/>
      <c r="I22" s="354"/>
      <c r="J22" s="354"/>
      <c r="K22" s="355"/>
    </row>
    <row r="23" spans="1:11" ht="18.45" customHeight="1">
      <c r="A23" s="356" t="s">
        <v>20</v>
      </c>
      <c r="B23" s="357"/>
      <c r="C23" s="357"/>
      <c r="D23" s="357"/>
      <c r="E23" s="357"/>
      <c r="F23" s="357"/>
      <c r="G23" s="2">
        <v>3143</v>
      </c>
      <c r="H23" s="13"/>
      <c r="I23" s="358" t="s">
        <v>139</v>
      </c>
      <c r="J23" s="359"/>
      <c r="K23" s="360"/>
    </row>
    <row r="24" spans="1:11" ht="18.45" customHeight="1" thickBot="1">
      <c r="A24" s="321" t="s">
        <v>186</v>
      </c>
      <c r="B24" s="322"/>
      <c r="C24" s="322"/>
      <c r="D24" s="322"/>
      <c r="E24" s="322"/>
      <c r="F24" s="322"/>
      <c r="G24" s="5">
        <v>4620</v>
      </c>
      <c r="H24" s="14"/>
      <c r="I24" s="361"/>
      <c r="J24" s="362"/>
      <c r="K24" s="363"/>
    </row>
    <row r="25" spans="1:11" ht="18.45" customHeight="1">
      <c r="A25" s="344" t="s">
        <v>21</v>
      </c>
      <c r="B25" s="345"/>
      <c r="C25" s="345"/>
      <c r="D25" s="345"/>
      <c r="E25" s="345"/>
      <c r="F25" s="345"/>
      <c r="G25" s="345"/>
      <c r="H25" s="345"/>
      <c r="I25" s="345"/>
      <c r="J25" s="345"/>
      <c r="K25" s="346"/>
    </row>
    <row r="26" spans="1:11" ht="18.45" customHeight="1">
      <c r="A26" s="306" t="s">
        <v>61</v>
      </c>
      <c r="B26" s="307"/>
      <c r="C26" s="307"/>
      <c r="D26" s="307"/>
      <c r="E26" s="307"/>
      <c r="F26" s="308"/>
      <c r="G26" s="2">
        <v>6500</v>
      </c>
      <c r="H26" s="13"/>
      <c r="I26" s="312" t="s">
        <v>164</v>
      </c>
      <c r="J26" s="313"/>
      <c r="K26" s="314"/>
    </row>
    <row r="27" spans="1:11" ht="18.45" customHeight="1">
      <c r="A27" s="306" t="s">
        <v>236</v>
      </c>
      <c r="B27" s="307"/>
      <c r="C27" s="307"/>
      <c r="D27" s="307"/>
      <c r="E27" s="307"/>
      <c r="F27" s="308"/>
      <c r="G27" s="2">
        <v>4500</v>
      </c>
      <c r="H27" s="13"/>
      <c r="I27" s="315"/>
      <c r="J27" s="316"/>
      <c r="K27" s="317"/>
    </row>
    <row r="28" spans="1:11" ht="18.45" customHeight="1">
      <c r="A28" s="309" t="s">
        <v>3</v>
      </c>
      <c r="B28" s="310"/>
      <c r="C28" s="310"/>
      <c r="D28" s="310"/>
      <c r="E28" s="310"/>
      <c r="F28" s="311"/>
      <c r="G28" s="2">
        <v>4600</v>
      </c>
      <c r="H28" s="13"/>
      <c r="I28" s="315"/>
      <c r="J28" s="316"/>
      <c r="K28" s="317"/>
    </row>
    <row r="29" spans="1:11" ht="18.45" customHeight="1" thickBot="1">
      <c r="A29" s="321" t="s">
        <v>22</v>
      </c>
      <c r="B29" s="322"/>
      <c r="C29" s="322"/>
      <c r="D29" s="322"/>
      <c r="E29" s="322"/>
      <c r="F29" s="322"/>
      <c r="G29" s="5">
        <v>2950</v>
      </c>
      <c r="H29" s="14"/>
      <c r="I29" s="318"/>
      <c r="J29" s="319"/>
      <c r="K29" s="320"/>
    </row>
    <row r="30" spans="1:11">
      <c r="A30" s="323"/>
      <c r="B30" s="323"/>
      <c r="C30" s="323"/>
      <c r="D30" s="323"/>
      <c r="E30" s="323"/>
      <c r="F30" s="323"/>
    </row>
    <row r="31" spans="1:11" ht="13.8" thickBot="1">
      <c r="A31" s="324" t="s">
        <v>153</v>
      </c>
      <c r="B31" s="324"/>
      <c r="C31" s="324"/>
      <c r="D31" s="324"/>
      <c r="E31" s="324"/>
      <c r="F31" s="324"/>
      <c r="G31" s="324"/>
      <c r="H31" s="324"/>
      <c r="I31" s="324"/>
      <c r="J31" s="324"/>
      <c r="K31" s="324"/>
    </row>
    <row r="32" spans="1:11" ht="19.95" customHeight="1">
      <c r="A32" s="325" t="s">
        <v>24</v>
      </c>
      <c r="B32" s="326"/>
      <c r="C32" s="21" t="s">
        <v>34</v>
      </c>
      <c r="D32" s="330"/>
      <c r="E32" s="331"/>
      <c r="F32" s="7" t="s">
        <v>140</v>
      </c>
      <c r="G32" s="8"/>
      <c r="H32" s="8"/>
      <c r="I32" s="8"/>
      <c r="J32" s="8"/>
      <c r="K32" s="9"/>
    </row>
    <row r="33" spans="1:11" ht="19.95" customHeight="1">
      <c r="A33" s="286"/>
      <c r="B33" s="285"/>
      <c r="C33" s="327"/>
      <c r="D33" s="328"/>
      <c r="E33" s="328"/>
      <c r="F33" s="328"/>
      <c r="G33" s="328"/>
      <c r="H33" s="328"/>
      <c r="I33" s="328"/>
      <c r="J33" s="328"/>
      <c r="K33" s="329"/>
    </row>
    <row r="34" spans="1:11" ht="19.95" customHeight="1">
      <c r="A34" s="284" t="s">
        <v>159</v>
      </c>
      <c r="B34" s="285"/>
      <c r="C34" s="287"/>
      <c r="D34" s="288"/>
      <c r="E34" s="288"/>
      <c r="F34" s="288"/>
      <c r="G34" s="288"/>
      <c r="H34" s="288"/>
      <c r="I34" s="288"/>
      <c r="J34" s="288"/>
      <c r="K34" s="289"/>
    </row>
    <row r="35" spans="1:11" ht="19.95" customHeight="1">
      <c r="A35" s="286"/>
      <c r="B35" s="285"/>
      <c r="C35" s="22" t="s">
        <v>141</v>
      </c>
      <c r="D35" s="299"/>
      <c r="E35" s="300"/>
      <c r="F35" s="300"/>
      <c r="G35" s="301"/>
      <c r="H35" s="22" t="s">
        <v>142</v>
      </c>
      <c r="I35" s="299"/>
      <c r="J35" s="300"/>
      <c r="K35" s="302"/>
    </row>
    <row r="36" spans="1:11" ht="19.95" customHeight="1">
      <c r="A36" s="332" t="s">
        <v>154</v>
      </c>
      <c r="B36" s="333"/>
      <c r="C36" s="334"/>
      <c r="D36" s="300"/>
      <c r="E36" s="300"/>
      <c r="F36" s="300"/>
      <c r="G36" s="300"/>
      <c r="H36" s="300"/>
      <c r="I36" s="300"/>
      <c r="J36" s="300"/>
      <c r="K36" s="302"/>
    </row>
    <row r="37" spans="1:11" ht="19.95" customHeight="1">
      <c r="A37" s="335" t="s">
        <v>155</v>
      </c>
      <c r="B37" s="336"/>
      <c r="C37" s="337"/>
      <c r="D37" s="338"/>
      <c r="E37" s="339"/>
      <c r="F37" s="18" t="s">
        <v>143</v>
      </c>
      <c r="G37" s="19"/>
      <c r="H37" s="20" t="s">
        <v>144</v>
      </c>
      <c r="I37" s="303"/>
      <c r="J37" s="304"/>
      <c r="K37" s="305"/>
    </row>
    <row r="38" spans="1:11" ht="41.4" customHeight="1" thickBot="1">
      <c r="A38" s="297" t="s">
        <v>157</v>
      </c>
      <c r="B38" s="298"/>
      <c r="C38" s="292"/>
      <c r="D38" s="293"/>
      <c r="E38" s="293"/>
      <c r="F38" s="293"/>
      <c r="G38" s="293"/>
      <c r="H38" s="293"/>
      <c r="I38" s="293"/>
      <c r="J38" s="293"/>
      <c r="K38" s="294"/>
    </row>
    <row r="40" spans="1:11" s="16" customFormat="1">
      <c r="A40" s="296" t="s">
        <v>130</v>
      </c>
      <c r="B40" s="296"/>
      <c r="C40" s="296"/>
      <c r="D40" s="296"/>
      <c r="E40" s="296"/>
      <c r="F40" s="296"/>
      <c r="G40" s="296"/>
      <c r="H40" s="296"/>
      <c r="I40" s="296"/>
      <c r="J40" s="296"/>
      <c r="K40" s="296"/>
    </row>
    <row r="41" spans="1:11" s="16" customFormat="1">
      <c r="A41" s="15" t="s">
        <v>131</v>
      </c>
      <c r="B41" s="15"/>
      <c r="C41" s="15"/>
      <c r="D41" s="15"/>
      <c r="E41" s="15"/>
      <c r="F41" s="15"/>
      <c r="G41" s="15"/>
      <c r="H41" s="15"/>
      <c r="I41" s="15"/>
      <c r="J41" s="15"/>
      <c r="K41" s="15"/>
    </row>
    <row r="42" spans="1:11" s="29" customFormat="1" ht="20.399999999999999" customHeight="1">
      <c r="A42" s="27" t="s">
        <v>183</v>
      </c>
      <c r="B42" s="40" t="s">
        <v>184</v>
      </c>
      <c r="C42" s="28"/>
      <c r="D42" s="28"/>
      <c r="E42" s="41" t="s">
        <v>197</v>
      </c>
      <c r="F42" s="42"/>
      <c r="G42" s="42"/>
      <c r="H42" s="42"/>
      <c r="I42" s="42"/>
      <c r="J42" s="42"/>
      <c r="K42" s="42"/>
    </row>
    <row r="43" spans="1:11" s="30" customFormat="1" ht="15" customHeight="1">
      <c r="A43" s="290" t="s">
        <v>233</v>
      </c>
      <c r="B43" s="290"/>
      <c r="C43" s="290"/>
      <c r="D43" s="290"/>
      <c r="E43" s="290"/>
      <c r="F43" s="290"/>
      <c r="G43" s="290"/>
      <c r="H43" s="290"/>
      <c r="I43" s="290"/>
      <c r="J43" s="290"/>
      <c r="K43" s="290"/>
    </row>
    <row r="44" spans="1:11" s="16" customFormat="1" ht="14.4" customHeight="1">
      <c r="A44" s="17" t="s">
        <v>162</v>
      </c>
    </row>
    <row r="45" spans="1:11" s="16" customFormat="1" ht="14.4" customHeight="1">
      <c r="A45" s="16" t="s">
        <v>134</v>
      </c>
    </row>
    <row r="46" spans="1:11" s="16" customFormat="1" ht="14.4" customHeight="1">
      <c r="A46" s="16" t="s">
        <v>237</v>
      </c>
    </row>
    <row r="47" spans="1:11" s="16" customFormat="1" ht="14.4" customHeight="1"/>
    <row r="48" spans="1:11" s="16" customFormat="1"/>
    <row r="49" spans="1:48" s="26" customFormat="1" ht="64.8" customHeight="1">
      <c r="A49" s="295" t="s">
        <v>238</v>
      </c>
      <c r="B49" s="295"/>
      <c r="C49" s="295"/>
      <c r="D49" s="295"/>
      <c r="E49" s="295"/>
      <c r="F49" s="295"/>
      <c r="G49" s="295"/>
      <c r="H49" s="295"/>
      <c r="I49" s="295"/>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6"/>
      <c r="AT49" s="6"/>
      <c r="AU49" s="6"/>
      <c r="AV49" s="25"/>
    </row>
    <row r="50" spans="1:48" s="26" customFormat="1" ht="49.95" customHeight="1">
      <c r="A50" s="291"/>
      <c r="B50" s="291"/>
      <c r="C50" s="291"/>
      <c r="D50" s="291"/>
      <c r="E50" s="291"/>
      <c r="F50" s="291"/>
      <c r="G50" s="291"/>
      <c r="H50" s="291"/>
      <c r="I50" s="29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6"/>
      <c r="AT50" s="6"/>
      <c r="AU50" s="6"/>
      <c r="AV50" s="25"/>
    </row>
    <row r="55" spans="1:48" ht="25.2" customHeight="1"/>
    <row r="56" spans="1:48" ht="25.2" customHeight="1">
      <c r="A56" s="6" t="s">
        <v>138</v>
      </c>
    </row>
    <row r="57" spans="1:48" ht="31.2" customHeight="1"/>
    <row r="58" spans="1:48" ht="36" customHeight="1"/>
    <row r="59" spans="1:48" ht="36" customHeight="1"/>
  </sheetData>
  <sheetProtection algorithmName="SHA-512" hashValue="sSILP9iQOZHuVxZAa8AEEdZlrMsG9a9jnVoGFMTABVA9ULwVm+42lhl9YHUj7YNsn6ylDgRlfA400YtV5wCy0w==" saltValue="Sd8xlsGWmDYQi6z5s9O+UQ==" spinCount="100000" sheet="1" objects="1" scenarios="1"/>
  <mergeCells count="64">
    <mergeCell ref="A12:F12"/>
    <mergeCell ref="I12:K12"/>
    <mergeCell ref="A13:F13"/>
    <mergeCell ref="I13:K13"/>
    <mergeCell ref="A14:F14"/>
    <mergeCell ref="I14:K14"/>
    <mergeCell ref="A10:F10"/>
    <mergeCell ref="I10:K10"/>
    <mergeCell ref="A11:F11"/>
    <mergeCell ref="A8:F8"/>
    <mergeCell ref="I8:K8"/>
    <mergeCell ref="A9:F9"/>
    <mergeCell ref="I9:K9"/>
    <mergeCell ref="I11:K11"/>
    <mergeCell ref="A1:K3"/>
    <mergeCell ref="A6:F6"/>
    <mergeCell ref="I6:K6"/>
    <mergeCell ref="A7:F7"/>
    <mergeCell ref="I7:K7"/>
    <mergeCell ref="H5:K5"/>
    <mergeCell ref="I15:K15"/>
    <mergeCell ref="A16:F16"/>
    <mergeCell ref="I16:K16"/>
    <mergeCell ref="A17:F17"/>
    <mergeCell ref="I17:K17"/>
    <mergeCell ref="A15:F15"/>
    <mergeCell ref="A18:F18"/>
    <mergeCell ref="I18:K18"/>
    <mergeCell ref="A25:K25"/>
    <mergeCell ref="A19:F19"/>
    <mergeCell ref="I19:K19"/>
    <mergeCell ref="A20:F20"/>
    <mergeCell ref="A21:F21"/>
    <mergeCell ref="I21:K21"/>
    <mergeCell ref="A22:K22"/>
    <mergeCell ref="A23:F23"/>
    <mergeCell ref="A24:F24"/>
    <mergeCell ref="I23:K24"/>
    <mergeCell ref="I20:K20"/>
    <mergeCell ref="A30:F30"/>
    <mergeCell ref="A31:K31"/>
    <mergeCell ref="A32:B33"/>
    <mergeCell ref="C33:K33"/>
    <mergeCell ref="D32:E32"/>
    <mergeCell ref="A26:F26"/>
    <mergeCell ref="A27:F27"/>
    <mergeCell ref="A28:F28"/>
    <mergeCell ref="I26:K29"/>
    <mergeCell ref="A29:F29"/>
    <mergeCell ref="A34:B35"/>
    <mergeCell ref="C34:K34"/>
    <mergeCell ref="A43:K43"/>
    <mergeCell ref="A50:I50"/>
    <mergeCell ref="C38:K38"/>
    <mergeCell ref="A49:I49"/>
    <mergeCell ref="A40:K40"/>
    <mergeCell ref="A38:B38"/>
    <mergeCell ref="D35:G35"/>
    <mergeCell ref="I35:K35"/>
    <mergeCell ref="I37:K37"/>
    <mergeCell ref="A36:B36"/>
    <mergeCell ref="C36:K36"/>
    <mergeCell ref="A37:B37"/>
    <mergeCell ref="C37:E37"/>
  </mergeCells>
  <phoneticPr fontId="12"/>
  <hyperlinks>
    <hyperlink ref="B42" r:id="rId1" xr:uid="{1EC5BA13-602D-4327-BA8C-D1D612196482}"/>
  </hyperlinks>
  <printOptions horizontalCentered="1"/>
  <pageMargins left="0.23622047244094491" right="0.23622047244094491" top="0.74803149606299213" bottom="0.74803149606299213" header="0.31496062992125984" footer="0.31496062992125984"/>
  <pageSetup paperSize="9" scale="7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0F44-0133-4541-B9B0-412DC58FED79}">
  <sheetPr>
    <pageSetUpPr fitToPage="1"/>
  </sheetPr>
  <dimension ref="A1:CQ76"/>
  <sheetViews>
    <sheetView topLeftCell="A3" workbookViewId="0">
      <selection activeCell="H5" sqref="H5:K5"/>
    </sheetView>
  </sheetViews>
  <sheetFormatPr defaultColWidth="8.88671875" defaultRowHeight="13.2"/>
  <cols>
    <col min="1" max="2" width="11.6640625" style="47" customWidth="1"/>
    <col min="3" max="8" width="10.77734375" style="47" customWidth="1"/>
    <col min="9" max="9" width="10.5546875" style="47" bestFit="1" customWidth="1"/>
    <col min="10" max="11" width="8.88671875" style="47"/>
    <col min="12" max="12" width="3.77734375" style="47" customWidth="1"/>
    <col min="13" max="13" width="7.5546875" style="58" customWidth="1"/>
    <col min="14" max="14" width="14.44140625" style="58" customWidth="1"/>
    <col min="15" max="15" width="14.88671875" style="58" bestFit="1" customWidth="1"/>
    <col min="16" max="16" width="10" style="99" customWidth="1"/>
    <col min="17" max="17" width="12.33203125" style="47" customWidth="1"/>
    <col min="18" max="18" width="10" style="47" customWidth="1"/>
    <col min="19" max="19" width="12.33203125" style="47" customWidth="1"/>
    <col min="20" max="20" width="10.77734375" style="47" customWidth="1"/>
    <col min="21" max="31" width="8.88671875" style="47"/>
    <col min="32" max="32" width="10.21875" style="47" bestFit="1" customWidth="1"/>
    <col min="33" max="16384" width="8.88671875" style="47"/>
  </cols>
  <sheetData>
    <row r="1" spans="1:95" ht="13.2" customHeight="1">
      <c r="A1" s="374" t="s">
        <v>158</v>
      </c>
      <c r="B1" s="374"/>
      <c r="C1" s="374"/>
      <c r="D1" s="374"/>
      <c r="E1" s="374"/>
      <c r="F1" s="374"/>
      <c r="G1" s="374"/>
      <c r="H1" s="374"/>
      <c r="I1" s="374"/>
      <c r="J1" s="374"/>
      <c r="K1" s="374"/>
      <c r="L1" s="44"/>
      <c r="M1" s="45"/>
      <c r="N1" s="45"/>
      <c r="O1" s="45"/>
      <c r="P1" s="46"/>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row>
    <row r="2" spans="1:95" ht="13.2" customHeight="1">
      <c r="A2" s="374"/>
      <c r="B2" s="374"/>
      <c r="C2" s="374"/>
      <c r="D2" s="374"/>
      <c r="E2" s="374"/>
      <c r="F2" s="374"/>
      <c r="G2" s="374"/>
      <c r="H2" s="374"/>
      <c r="I2" s="374"/>
      <c r="J2" s="374"/>
      <c r="K2" s="374"/>
      <c r="L2" s="44"/>
      <c r="M2" s="45"/>
      <c r="N2" s="45"/>
      <c r="O2" s="45"/>
      <c r="P2" s="46"/>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row>
    <row r="3" spans="1:95" ht="13.8" customHeight="1" thickBot="1">
      <c r="A3" s="374"/>
      <c r="B3" s="374"/>
      <c r="C3" s="374"/>
      <c r="D3" s="374"/>
      <c r="E3" s="374"/>
      <c r="F3" s="374"/>
      <c r="G3" s="374"/>
      <c r="H3" s="374"/>
      <c r="I3" s="374"/>
      <c r="J3" s="374"/>
      <c r="K3" s="374"/>
      <c r="L3" s="44"/>
      <c r="M3" s="45"/>
      <c r="N3" s="45"/>
      <c r="O3" s="45"/>
      <c r="P3" s="46"/>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row>
    <row r="4" spans="1:95" ht="24.6" thickTop="1" thickBot="1">
      <c r="A4" s="44"/>
      <c r="B4" s="44"/>
      <c r="C4" s="48"/>
      <c r="D4" s="48"/>
      <c r="E4" s="48"/>
      <c r="F4" s="48"/>
      <c r="G4" s="48"/>
      <c r="H4" s="48"/>
      <c r="I4" s="48"/>
      <c r="J4" s="48"/>
      <c r="K4" s="48"/>
      <c r="L4" s="375" t="s">
        <v>60</v>
      </c>
      <c r="M4" s="376"/>
      <c r="N4" s="167"/>
      <c r="O4" s="45"/>
      <c r="P4" s="46"/>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row>
    <row r="5" spans="1:95" ht="14.4" thickTop="1" thickBot="1">
      <c r="A5" s="44"/>
      <c r="B5" s="44"/>
      <c r="C5" s="44"/>
      <c r="D5" s="44"/>
      <c r="E5" s="44"/>
      <c r="F5" s="44"/>
      <c r="G5" s="49" t="s">
        <v>132</v>
      </c>
      <c r="H5" s="377" t="s">
        <v>204</v>
      </c>
      <c r="I5" s="377"/>
      <c r="J5" s="377"/>
      <c r="K5" s="377"/>
      <c r="L5" s="44"/>
      <c r="M5" s="45"/>
      <c r="N5" s="45"/>
      <c r="O5" s="45"/>
      <c r="P5" s="46"/>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row>
    <row r="6" spans="1:95" s="58" customFormat="1" ht="25.8" customHeight="1">
      <c r="A6" s="378" t="s">
        <v>4</v>
      </c>
      <c r="B6" s="379"/>
      <c r="C6" s="379"/>
      <c r="D6" s="379"/>
      <c r="E6" s="379"/>
      <c r="F6" s="379"/>
      <c r="G6" s="50" t="s">
        <v>129</v>
      </c>
      <c r="H6" s="51" t="s">
        <v>6</v>
      </c>
      <c r="I6" s="380" t="s">
        <v>7</v>
      </c>
      <c r="J6" s="380"/>
      <c r="K6" s="381"/>
      <c r="L6" s="52"/>
      <c r="M6" s="45"/>
      <c r="N6" s="53" t="s">
        <v>38</v>
      </c>
      <c r="O6" s="54"/>
      <c r="P6" s="55" t="s">
        <v>127</v>
      </c>
      <c r="Q6" s="55" t="s">
        <v>37</v>
      </c>
      <c r="R6" s="56" t="s">
        <v>128</v>
      </c>
      <c r="S6" s="56" t="s">
        <v>145</v>
      </c>
      <c r="T6" s="57"/>
      <c r="U6" s="130" t="s">
        <v>229</v>
      </c>
      <c r="V6" s="130" t="s">
        <v>230</v>
      </c>
      <c r="W6" s="130" t="s">
        <v>231</v>
      </c>
      <c r="X6" s="130" t="s">
        <v>232</v>
      </c>
      <c r="Y6" s="129"/>
      <c r="Z6" s="129"/>
      <c r="AA6" s="127"/>
      <c r="AB6" s="128"/>
      <c r="AC6" s="57"/>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row>
    <row r="7" spans="1:95" ht="18" customHeight="1">
      <c r="A7" s="382" t="s">
        <v>8</v>
      </c>
      <c r="B7" s="383"/>
      <c r="C7" s="383"/>
      <c r="D7" s="383"/>
      <c r="E7" s="383"/>
      <c r="F7" s="383"/>
      <c r="G7" s="59">
        <v>7000</v>
      </c>
      <c r="H7" s="60">
        <f>非会員用申込書!H7</f>
        <v>0</v>
      </c>
      <c r="I7" s="384" t="s">
        <v>55</v>
      </c>
      <c r="J7" s="384"/>
      <c r="K7" s="385"/>
      <c r="L7" s="52"/>
      <c r="M7" s="45"/>
      <c r="N7" s="61">
        <f>G7*H7</f>
        <v>0</v>
      </c>
      <c r="O7" s="46"/>
      <c r="P7" s="62">
        <v>150</v>
      </c>
      <c r="Q7" s="63">
        <f>P7*H7</f>
        <v>0</v>
      </c>
      <c r="R7" s="64">
        <v>1580</v>
      </c>
      <c r="S7" s="63">
        <f>R7*H7</f>
        <v>0</v>
      </c>
      <c r="T7" s="44"/>
      <c r="U7" s="132" t="str">
        <f>IF(H7&gt;=1, A7, "")</f>
        <v/>
      </c>
      <c r="V7" s="132" t="str">
        <f>IF(H7&gt;=1, G7, "")</f>
        <v/>
      </c>
      <c r="W7" s="119" t="str">
        <f>IF(H7&gt;=1, H7, "")</f>
        <v/>
      </c>
      <c r="X7" s="119" t="str">
        <f>IF(H7&gt;=1, N7, "")</f>
        <v/>
      </c>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row>
    <row r="8" spans="1:95" ht="18" customHeight="1">
      <c r="A8" s="382" t="s">
        <v>235</v>
      </c>
      <c r="B8" s="383"/>
      <c r="C8" s="383"/>
      <c r="D8" s="383"/>
      <c r="E8" s="383"/>
      <c r="F8" s="383"/>
      <c r="G8" s="59">
        <v>4500</v>
      </c>
      <c r="H8" s="60">
        <f>非会員用申込書!H8</f>
        <v>0</v>
      </c>
      <c r="I8" s="384"/>
      <c r="J8" s="384"/>
      <c r="K8" s="385"/>
      <c r="L8" s="52"/>
      <c r="M8" s="45"/>
      <c r="N8" s="61">
        <f t="shared" ref="N8:N22" si="0">G8*H8</f>
        <v>0</v>
      </c>
      <c r="O8" s="46"/>
      <c r="P8" s="62">
        <v>12</v>
      </c>
      <c r="Q8" s="63">
        <f t="shared" ref="Q8:Q22" si="1">P8*H8</f>
        <v>0</v>
      </c>
      <c r="R8" s="64">
        <v>680</v>
      </c>
      <c r="S8" s="63">
        <f t="shared" ref="S8:S21" si="2">R8*H8</f>
        <v>0</v>
      </c>
      <c r="T8" s="44"/>
      <c r="U8" s="132" t="str">
        <f t="shared" ref="U8:U30" si="3">IF(H8&gt;=1, A8, "")</f>
        <v/>
      </c>
      <c r="V8" s="132" t="str">
        <f t="shared" ref="V8:V30" si="4">IF(H8&gt;=1, G8, "")</f>
        <v/>
      </c>
      <c r="W8" s="119" t="str">
        <f t="shared" ref="W8:W30" si="5">IF(H8&gt;=1, H8, "")</f>
        <v/>
      </c>
      <c r="X8" s="119" t="str">
        <f t="shared" ref="X8:X30" si="6">IF(H8&gt;=1, N8, "")</f>
        <v/>
      </c>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row>
    <row r="9" spans="1:95" ht="18" customHeight="1">
      <c r="A9" s="382" t="s">
        <v>9</v>
      </c>
      <c r="B9" s="383"/>
      <c r="C9" s="383"/>
      <c r="D9" s="383"/>
      <c r="E9" s="383"/>
      <c r="F9" s="383"/>
      <c r="G9" s="59">
        <v>4500</v>
      </c>
      <c r="H9" s="60"/>
      <c r="I9" s="384" t="s">
        <v>247</v>
      </c>
      <c r="J9" s="384"/>
      <c r="K9" s="385"/>
      <c r="L9" s="52"/>
      <c r="M9" s="45"/>
      <c r="N9" s="61">
        <f t="shared" si="0"/>
        <v>0</v>
      </c>
      <c r="O9" s="46"/>
      <c r="P9" s="62">
        <v>10</v>
      </c>
      <c r="Q9" s="63">
        <f t="shared" si="1"/>
        <v>0</v>
      </c>
      <c r="R9" s="64">
        <v>480</v>
      </c>
      <c r="S9" s="63">
        <f t="shared" si="2"/>
        <v>0</v>
      </c>
      <c r="T9" s="44"/>
      <c r="U9" s="132" t="str">
        <f t="shared" si="3"/>
        <v/>
      </c>
      <c r="V9" s="132" t="str">
        <f t="shared" si="4"/>
        <v/>
      </c>
      <c r="W9" s="119" t="str">
        <f t="shared" si="5"/>
        <v/>
      </c>
      <c r="X9" s="119" t="str">
        <f t="shared" si="6"/>
        <v/>
      </c>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row>
    <row r="10" spans="1:95" ht="18" customHeight="1">
      <c r="A10" s="382" t="s">
        <v>199</v>
      </c>
      <c r="B10" s="383"/>
      <c r="C10" s="383"/>
      <c r="D10" s="383"/>
      <c r="E10" s="383"/>
      <c r="F10" s="383"/>
      <c r="G10" s="59">
        <v>3400</v>
      </c>
      <c r="H10" s="60">
        <f>非会員用申込書!H9</f>
        <v>0</v>
      </c>
      <c r="I10" s="384"/>
      <c r="J10" s="384"/>
      <c r="K10" s="385"/>
      <c r="L10" s="52"/>
      <c r="M10" s="45"/>
      <c r="N10" s="61">
        <f t="shared" si="0"/>
        <v>0</v>
      </c>
      <c r="O10" s="46"/>
      <c r="P10" s="62">
        <v>18</v>
      </c>
      <c r="Q10" s="63">
        <f t="shared" si="1"/>
        <v>0</v>
      </c>
      <c r="R10" s="64">
        <v>1000</v>
      </c>
      <c r="S10" s="63">
        <f t="shared" si="2"/>
        <v>0</v>
      </c>
      <c r="T10" s="44"/>
      <c r="U10" s="132" t="str">
        <f t="shared" si="3"/>
        <v/>
      </c>
      <c r="V10" s="132" t="str">
        <f t="shared" si="4"/>
        <v/>
      </c>
      <c r="W10" s="119" t="str">
        <f t="shared" si="5"/>
        <v/>
      </c>
      <c r="X10" s="119" t="str">
        <f t="shared" si="6"/>
        <v/>
      </c>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row>
    <row r="11" spans="1:95" ht="18" customHeight="1">
      <c r="A11" s="382" t="s">
        <v>10</v>
      </c>
      <c r="B11" s="383"/>
      <c r="C11" s="383"/>
      <c r="D11" s="383"/>
      <c r="E11" s="383"/>
      <c r="F11" s="383"/>
      <c r="G11" s="59">
        <v>3200</v>
      </c>
      <c r="H11" s="60">
        <f>非会員用申込書!H10</f>
        <v>0</v>
      </c>
      <c r="I11" s="384"/>
      <c r="J11" s="384"/>
      <c r="K11" s="385"/>
      <c r="L11" s="52"/>
      <c r="M11" s="45"/>
      <c r="N11" s="61">
        <f t="shared" si="0"/>
        <v>0</v>
      </c>
      <c r="O11" s="46"/>
      <c r="P11" s="62">
        <v>8</v>
      </c>
      <c r="Q11" s="63">
        <f t="shared" si="1"/>
        <v>0</v>
      </c>
      <c r="R11" s="64">
        <v>400</v>
      </c>
      <c r="S11" s="63">
        <f t="shared" si="2"/>
        <v>0</v>
      </c>
      <c r="T11" s="44"/>
      <c r="U11" s="132" t="str">
        <f t="shared" si="3"/>
        <v/>
      </c>
      <c r="V11" s="132" t="str">
        <f t="shared" si="4"/>
        <v/>
      </c>
      <c r="W11" s="119" t="str">
        <f t="shared" si="5"/>
        <v/>
      </c>
      <c r="X11" s="119" t="str">
        <f t="shared" si="6"/>
        <v/>
      </c>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row>
    <row r="12" spans="1:95" ht="18" customHeight="1">
      <c r="A12" s="382" t="s">
        <v>11</v>
      </c>
      <c r="B12" s="383"/>
      <c r="C12" s="383"/>
      <c r="D12" s="383"/>
      <c r="E12" s="383"/>
      <c r="F12" s="383"/>
      <c r="G12" s="59">
        <v>3500</v>
      </c>
      <c r="H12" s="60">
        <f>非会員用申込書!H11</f>
        <v>0</v>
      </c>
      <c r="I12" s="384" t="s">
        <v>54</v>
      </c>
      <c r="J12" s="384"/>
      <c r="K12" s="385"/>
      <c r="L12" s="52"/>
      <c r="M12" s="45"/>
      <c r="N12" s="61">
        <f t="shared" si="0"/>
        <v>0</v>
      </c>
      <c r="O12" s="46"/>
      <c r="P12" s="62">
        <v>13</v>
      </c>
      <c r="Q12" s="63">
        <f t="shared" si="1"/>
        <v>0</v>
      </c>
      <c r="R12" s="64">
        <v>820</v>
      </c>
      <c r="S12" s="63">
        <f t="shared" si="2"/>
        <v>0</v>
      </c>
      <c r="T12" s="44"/>
      <c r="U12" s="132" t="str">
        <f t="shared" si="3"/>
        <v/>
      </c>
      <c r="V12" s="132" t="str">
        <f t="shared" si="4"/>
        <v/>
      </c>
      <c r="W12" s="119" t="str">
        <f t="shared" si="5"/>
        <v/>
      </c>
      <c r="X12" s="119" t="str">
        <f t="shared" si="6"/>
        <v/>
      </c>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row>
    <row r="13" spans="1:95" ht="18" customHeight="1">
      <c r="A13" s="386" t="s">
        <v>202</v>
      </c>
      <c r="B13" s="387"/>
      <c r="C13" s="387"/>
      <c r="D13" s="387"/>
      <c r="E13" s="387"/>
      <c r="F13" s="387"/>
      <c r="G13" s="133">
        <v>4900</v>
      </c>
      <c r="H13" s="60">
        <f>非会員用申込書!H12</f>
        <v>0</v>
      </c>
      <c r="I13" s="384"/>
      <c r="J13" s="384"/>
      <c r="K13" s="385"/>
      <c r="L13" s="52"/>
      <c r="M13" s="45"/>
      <c r="N13" s="61">
        <f t="shared" si="0"/>
        <v>0</v>
      </c>
      <c r="O13" s="46"/>
      <c r="P13" s="62">
        <v>15</v>
      </c>
      <c r="Q13" s="63">
        <f t="shared" si="1"/>
        <v>0</v>
      </c>
      <c r="R13" s="64">
        <v>760</v>
      </c>
      <c r="S13" s="63">
        <f t="shared" si="2"/>
        <v>0</v>
      </c>
      <c r="T13" s="44"/>
      <c r="U13" s="132" t="str">
        <f t="shared" si="3"/>
        <v/>
      </c>
      <c r="V13" s="132" t="str">
        <f t="shared" si="4"/>
        <v/>
      </c>
      <c r="W13" s="119" t="str">
        <f t="shared" si="5"/>
        <v/>
      </c>
      <c r="X13" s="119" t="str">
        <f t="shared" si="6"/>
        <v/>
      </c>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row>
    <row r="14" spans="1:95" ht="18" customHeight="1">
      <c r="A14" s="388" t="s">
        <v>243</v>
      </c>
      <c r="B14" s="389"/>
      <c r="C14" s="389"/>
      <c r="D14" s="389"/>
      <c r="E14" s="389"/>
      <c r="F14" s="390"/>
      <c r="G14" s="59">
        <v>2500</v>
      </c>
      <c r="H14" s="60">
        <f>非会員用申込書!H13</f>
        <v>0</v>
      </c>
      <c r="I14" s="384"/>
      <c r="J14" s="384"/>
      <c r="K14" s="385"/>
      <c r="L14" s="44"/>
      <c r="M14" s="45"/>
      <c r="N14" s="61">
        <f t="shared" si="0"/>
        <v>0</v>
      </c>
      <c r="O14" s="46"/>
      <c r="P14" s="62">
        <v>11</v>
      </c>
      <c r="Q14" s="63">
        <f t="shared" si="1"/>
        <v>0</v>
      </c>
      <c r="R14" s="64">
        <v>580</v>
      </c>
      <c r="S14" s="63">
        <f t="shared" si="2"/>
        <v>0</v>
      </c>
      <c r="T14" s="44"/>
      <c r="U14" s="132" t="str">
        <f t="shared" si="3"/>
        <v/>
      </c>
      <c r="V14" s="132" t="str">
        <f t="shared" si="4"/>
        <v/>
      </c>
      <c r="W14" s="119" t="str">
        <f t="shared" si="5"/>
        <v/>
      </c>
      <c r="X14" s="119" t="str">
        <f t="shared" si="6"/>
        <v/>
      </c>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row>
    <row r="15" spans="1:95" ht="18" customHeight="1">
      <c r="A15" s="388" t="s">
        <v>242</v>
      </c>
      <c r="B15" s="389"/>
      <c r="C15" s="389"/>
      <c r="D15" s="389"/>
      <c r="E15" s="389"/>
      <c r="F15" s="390"/>
      <c r="G15" s="59">
        <v>2300</v>
      </c>
      <c r="H15" s="60">
        <f>非会員用申込書!H14</f>
        <v>0</v>
      </c>
      <c r="I15" s="384"/>
      <c r="J15" s="384"/>
      <c r="K15" s="385"/>
      <c r="L15" s="44"/>
      <c r="M15" s="45"/>
      <c r="N15" s="61">
        <f t="shared" si="0"/>
        <v>0</v>
      </c>
      <c r="O15" s="46"/>
      <c r="P15" s="62">
        <v>9</v>
      </c>
      <c r="Q15" s="63">
        <f t="shared" si="1"/>
        <v>0</v>
      </c>
      <c r="R15" s="64">
        <v>500</v>
      </c>
      <c r="S15" s="63">
        <f t="shared" si="2"/>
        <v>0</v>
      </c>
      <c r="T15" s="44"/>
      <c r="U15" s="132" t="str">
        <f t="shared" si="3"/>
        <v/>
      </c>
      <c r="V15" s="132" t="str">
        <f t="shared" si="4"/>
        <v/>
      </c>
      <c r="W15" s="119" t="str">
        <f t="shared" si="5"/>
        <v/>
      </c>
      <c r="X15" s="119" t="str">
        <f t="shared" si="6"/>
        <v/>
      </c>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row>
    <row r="16" spans="1:95" ht="18" customHeight="1">
      <c r="A16" s="382" t="s">
        <v>12</v>
      </c>
      <c r="B16" s="383"/>
      <c r="C16" s="383"/>
      <c r="D16" s="383"/>
      <c r="E16" s="383"/>
      <c r="F16" s="383"/>
      <c r="G16" s="59">
        <v>70</v>
      </c>
      <c r="H16" s="60">
        <f>非会員用申込書!H15</f>
        <v>0</v>
      </c>
      <c r="I16" s="384"/>
      <c r="J16" s="384"/>
      <c r="K16" s="385"/>
      <c r="L16" s="44"/>
      <c r="M16" s="45"/>
      <c r="N16" s="61">
        <f t="shared" si="0"/>
        <v>0</v>
      </c>
      <c r="O16" s="46"/>
      <c r="P16" s="65">
        <v>1.5</v>
      </c>
      <c r="Q16" s="63">
        <f t="shared" si="1"/>
        <v>0</v>
      </c>
      <c r="R16" s="64">
        <v>20</v>
      </c>
      <c r="S16" s="63">
        <f t="shared" si="2"/>
        <v>0</v>
      </c>
      <c r="T16" s="44"/>
      <c r="U16" s="132" t="str">
        <f t="shared" si="3"/>
        <v/>
      </c>
      <c r="V16" s="132" t="str">
        <f t="shared" si="4"/>
        <v/>
      </c>
      <c r="W16" s="119" t="str">
        <f t="shared" si="5"/>
        <v/>
      </c>
      <c r="X16" s="119" t="str">
        <f t="shared" si="6"/>
        <v/>
      </c>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row>
    <row r="17" spans="1:95" ht="18" customHeight="1">
      <c r="A17" s="382" t="s">
        <v>13</v>
      </c>
      <c r="B17" s="383"/>
      <c r="C17" s="383"/>
      <c r="D17" s="383"/>
      <c r="E17" s="383"/>
      <c r="F17" s="383"/>
      <c r="G17" s="59">
        <v>70</v>
      </c>
      <c r="H17" s="60">
        <f>非会員用申込書!H16</f>
        <v>0</v>
      </c>
      <c r="I17" s="384"/>
      <c r="J17" s="384"/>
      <c r="K17" s="385"/>
      <c r="L17" s="44"/>
      <c r="M17" s="45"/>
      <c r="N17" s="61">
        <f t="shared" si="0"/>
        <v>0</v>
      </c>
      <c r="O17" s="46"/>
      <c r="P17" s="65">
        <v>1.5</v>
      </c>
      <c r="Q17" s="63">
        <f t="shared" si="1"/>
        <v>0</v>
      </c>
      <c r="R17" s="64">
        <v>20</v>
      </c>
      <c r="S17" s="63">
        <f t="shared" si="2"/>
        <v>0</v>
      </c>
      <c r="T17" s="44"/>
      <c r="U17" s="132" t="str">
        <f t="shared" si="3"/>
        <v/>
      </c>
      <c r="V17" s="132" t="str">
        <f t="shared" si="4"/>
        <v/>
      </c>
      <c r="W17" s="119" t="str">
        <f t="shared" si="5"/>
        <v/>
      </c>
      <c r="X17" s="119" t="str">
        <f t="shared" si="6"/>
        <v/>
      </c>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row>
    <row r="18" spans="1:95" ht="18" customHeight="1">
      <c r="A18" s="382" t="s">
        <v>14</v>
      </c>
      <c r="B18" s="383"/>
      <c r="C18" s="383"/>
      <c r="D18" s="383"/>
      <c r="E18" s="383"/>
      <c r="F18" s="383"/>
      <c r="G18" s="59">
        <v>70</v>
      </c>
      <c r="H18" s="60">
        <f>非会員用申込書!H17</f>
        <v>0</v>
      </c>
      <c r="I18" s="384"/>
      <c r="J18" s="384"/>
      <c r="K18" s="385"/>
      <c r="L18" s="44"/>
      <c r="M18" s="45"/>
      <c r="N18" s="61">
        <f t="shared" si="0"/>
        <v>0</v>
      </c>
      <c r="O18" s="46"/>
      <c r="P18" s="65">
        <v>1.5</v>
      </c>
      <c r="Q18" s="63">
        <f t="shared" si="1"/>
        <v>0</v>
      </c>
      <c r="R18" s="64">
        <v>20</v>
      </c>
      <c r="S18" s="63">
        <f t="shared" si="2"/>
        <v>0</v>
      </c>
      <c r="T18" s="44"/>
      <c r="U18" s="132" t="str">
        <f t="shared" si="3"/>
        <v/>
      </c>
      <c r="V18" s="132" t="str">
        <f t="shared" si="4"/>
        <v/>
      </c>
      <c r="W18" s="119" t="str">
        <f t="shared" si="5"/>
        <v/>
      </c>
      <c r="X18" s="119" t="str">
        <f t="shared" si="6"/>
        <v/>
      </c>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row>
    <row r="19" spans="1:95" ht="18" customHeight="1">
      <c r="A19" s="405" t="s">
        <v>15</v>
      </c>
      <c r="B19" s="406"/>
      <c r="C19" s="406"/>
      <c r="D19" s="406"/>
      <c r="E19" s="406"/>
      <c r="F19" s="406"/>
      <c r="G19" s="59">
        <v>61</v>
      </c>
      <c r="H19" s="60">
        <f>非会員用申込書!H18</f>
        <v>0</v>
      </c>
      <c r="I19" s="384"/>
      <c r="J19" s="384"/>
      <c r="K19" s="385"/>
      <c r="L19" s="44"/>
      <c r="M19" s="45"/>
      <c r="N19" s="61">
        <f t="shared" si="0"/>
        <v>0</v>
      </c>
      <c r="O19" s="46"/>
      <c r="P19" s="65">
        <v>1.5</v>
      </c>
      <c r="Q19" s="63">
        <f t="shared" si="1"/>
        <v>0</v>
      </c>
      <c r="R19" s="64">
        <v>20</v>
      </c>
      <c r="S19" s="63">
        <f t="shared" si="2"/>
        <v>0</v>
      </c>
      <c r="T19" s="44"/>
      <c r="U19" s="132" t="str">
        <f t="shared" si="3"/>
        <v/>
      </c>
      <c r="V19" s="132" t="str">
        <f t="shared" si="4"/>
        <v/>
      </c>
      <c r="W19" s="119" t="str">
        <f t="shared" si="5"/>
        <v/>
      </c>
      <c r="X19" s="119" t="str">
        <f t="shared" si="6"/>
        <v/>
      </c>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row>
    <row r="20" spans="1:95" ht="18" customHeight="1">
      <c r="A20" s="405" t="s">
        <v>200</v>
      </c>
      <c r="B20" s="406"/>
      <c r="C20" s="406"/>
      <c r="D20" s="406"/>
      <c r="E20" s="406"/>
      <c r="F20" s="406"/>
      <c r="G20" s="59">
        <v>82</v>
      </c>
      <c r="H20" s="60">
        <f>非会員用申込書!H19</f>
        <v>0</v>
      </c>
      <c r="I20" s="384"/>
      <c r="J20" s="384"/>
      <c r="K20" s="385"/>
      <c r="L20" s="44"/>
      <c r="M20" s="45"/>
      <c r="N20" s="61">
        <f t="shared" si="0"/>
        <v>0</v>
      </c>
      <c r="O20" s="46"/>
      <c r="P20" s="65">
        <v>1.5</v>
      </c>
      <c r="Q20" s="63">
        <f t="shared" si="1"/>
        <v>0</v>
      </c>
      <c r="R20" s="64">
        <v>20</v>
      </c>
      <c r="S20" s="63">
        <f t="shared" si="2"/>
        <v>0</v>
      </c>
      <c r="T20" s="44"/>
      <c r="U20" s="132" t="str">
        <f t="shared" si="3"/>
        <v/>
      </c>
      <c r="V20" s="132" t="str">
        <f t="shared" si="4"/>
        <v/>
      </c>
      <c r="W20" s="119" t="str">
        <f t="shared" si="5"/>
        <v/>
      </c>
      <c r="X20" s="119" t="str">
        <f t="shared" si="6"/>
        <v/>
      </c>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row>
    <row r="21" spans="1:95" ht="18" customHeight="1">
      <c r="A21" s="405" t="s">
        <v>17</v>
      </c>
      <c r="B21" s="406"/>
      <c r="C21" s="406"/>
      <c r="D21" s="406"/>
      <c r="E21" s="406"/>
      <c r="F21" s="406"/>
      <c r="G21" s="59">
        <v>381</v>
      </c>
      <c r="H21" s="60">
        <f>非会員用申込書!H20</f>
        <v>0</v>
      </c>
      <c r="I21" s="384"/>
      <c r="J21" s="384"/>
      <c r="K21" s="385"/>
      <c r="L21" s="44"/>
      <c r="M21" s="45"/>
      <c r="N21" s="61">
        <f t="shared" si="0"/>
        <v>0</v>
      </c>
      <c r="O21" s="46"/>
      <c r="P21" s="62">
        <v>2</v>
      </c>
      <c r="Q21" s="63">
        <f t="shared" si="1"/>
        <v>0</v>
      </c>
      <c r="R21" s="64">
        <v>60</v>
      </c>
      <c r="S21" s="63">
        <f t="shared" si="2"/>
        <v>0</v>
      </c>
      <c r="T21" s="44"/>
      <c r="U21" s="132" t="str">
        <f t="shared" si="3"/>
        <v/>
      </c>
      <c r="V21" s="132" t="str">
        <f t="shared" si="4"/>
        <v/>
      </c>
      <c r="W21" s="119" t="str">
        <f t="shared" si="5"/>
        <v/>
      </c>
      <c r="X21" s="119" t="str">
        <f t="shared" si="6"/>
        <v/>
      </c>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row>
    <row r="22" spans="1:95" ht="18" customHeight="1" thickBot="1">
      <c r="A22" s="391" t="s">
        <v>18</v>
      </c>
      <c r="B22" s="392"/>
      <c r="C22" s="392"/>
      <c r="D22" s="392"/>
      <c r="E22" s="392"/>
      <c r="F22" s="392"/>
      <c r="G22" s="66">
        <v>660</v>
      </c>
      <c r="H22" s="60">
        <f>非会員用申込書!H21</f>
        <v>0</v>
      </c>
      <c r="I22" s="393"/>
      <c r="J22" s="393"/>
      <c r="K22" s="394"/>
      <c r="L22" s="44"/>
      <c r="M22" s="45"/>
      <c r="N22" s="61">
        <f t="shared" si="0"/>
        <v>0</v>
      </c>
      <c r="O22" s="46"/>
      <c r="P22" s="62">
        <v>2</v>
      </c>
      <c r="Q22" s="63">
        <f t="shared" si="1"/>
        <v>0</v>
      </c>
      <c r="R22" s="67">
        <v>60</v>
      </c>
      <c r="S22" s="63">
        <f>R22*H22</f>
        <v>0</v>
      </c>
      <c r="T22" s="44"/>
      <c r="U22" s="132" t="str">
        <f t="shared" si="3"/>
        <v/>
      </c>
      <c r="V22" s="132" t="str">
        <f t="shared" si="4"/>
        <v/>
      </c>
      <c r="W22" s="119" t="str">
        <f t="shared" si="5"/>
        <v/>
      </c>
      <c r="X22" s="119" t="str">
        <f t="shared" si="6"/>
        <v/>
      </c>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row>
    <row r="23" spans="1:95" ht="18" customHeight="1">
      <c r="A23" s="395" t="s">
        <v>125</v>
      </c>
      <c r="B23" s="396"/>
      <c r="C23" s="396"/>
      <c r="D23" s="396"/>
      <c r="E23" s="396"/>
      <c r="F23" s="396"/>
      <c r="G23" s="68"/>
      <c r="H23" s="69"/>
      <c r="I23" s="70"/>
      <c r="J23" s="70"/>
      <c r="K23" s="71"/>
      <c r="L23" s="44"/>
      <c r="M23" s="45"/>
      <c r="N23" s="72"/>
      <c r="O23" s="46"/>
      <c r="P23" s="73"/>
      <c r="Q23" s="73"/>
      <c r="R23" s="73"/>
      <c r="S23" s="73"/>
      <c r="T23" s="44"/>
      <c r="U23" s="132" t="str">
        <f t="shared" si="3"/>
        <v/>
      </c>
      <c r="V23" s="132" t="str">
        <f t="shared" si="4"/>
        <v/>
      </c>
      <c r="W23" s="119" t="str">
        <f t="shared" si="5"/>
        <v/>
      </c>
      <c r="X23" s="119" t="str">
        <f t="shared" si="6"/>
        <v/>
      </c>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row>
    <row r="24" spans="1:95" ht="18" customHeight="1">
      <c r="A24" s="397" t="s">
        <v>161</v>
      </c>
      <c r="B24" s="398"/>
      <c r="C24" s="398"/>
      <c r="D24" s="398"/>
      <c r="E24" s="398"/>
      <c r="F24" s="398"/>
      <c r="G24" s="170">
        <v>3143</v>
      </c>
      <c r="H24" s="75">
        <f>非会員用申込書!H23</f>
        <v>0</v>
      </c>
      <c r="I24" s="399" t="s">
        <v>166</v>
      </c>
      <c r="J24" s="400"/>
      <c r="K24" s="401"/>
      <c r="L24" s="76"/>
      <c r="M24" s="45"/>
      <c r="N24" s="77"/>
      <c r="O24" s="46"/>
      <c r="P24" s="439" t="s">
        <v>147</v>
      </c>
      <c r="Q24" s="78"/>
      <c r="R24" s="408" t="s">
        <v>147</v>
      </c>
      <c r="S24" s="78"/>
      <c r="T24" s="44"/>
      <c r="U24" s="132"/>
      <c r="V24" s="132"/>
      <c r="W24" s="119"/>
      <c r="X24" s="119"/>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row>
    <row r="25" spans="1:95" ht="18" customHeight="1" thickBot="1">
      <c r="A25" s="410" t="s">
        <v>187</v>
      </c>
      <c r="B25" s="411"/>
      <c r="C25" s="411"/>
      <c r="D25" s="411"/>
      <c r="E25" s="411"/>
      <c r="F25" s="411"/>
      <c r="G25" s="169">
        <v>4620</v>
      </c>
      <c r="H25" s="75">
        <f>非会員用申込書!H24</f>
        <v>0</v>
      </c>
      <c r="I25" s="402"/>
      <c r="J25" s="403"/>
      <c r="K25" s="404"/>
      <c r="L25" s="76"/>
      <c r="M25" s="45"/>
      <c r="N25" s="77"/>
      <c r="O25" s="46"/>
      <c r="P25" s="440"/>
      <c r="Q25" s="78"/>
      <c r="R25" s="409"/>
      <c r="S25" s="78"/>
      <c r="T25" s="44"/>
      <c r="U25" s="132"/>
      <c r="V25" s="132"/>
      <c r="W25" s="119"/>
      <c r="X25" s="119"/>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row>
    <row r="26" spans="1:95" ht="18" customHeight="1">
      <c r="A26" s="412" t="s">
        <v>126</v>
      </c>
      <c r="B26" s="413"/>
      <c r="C26" s="413"/>
      <c r="D26" s="413"/>
      <c r="E26" s="413"/>
      <c r="F26" s="413"/>
      <c r="G26" s="79"/>
      <c r="H26" s="80"/>
      <c r="I26" s="81"/>
      <c r="J26" s="81"/>
      <c r="K26" s="82"/>
      <c r="L26" s="76"/>
      <c r="M26" s="45"/>
      <c r="N26" s="72"/>
      <c r="O26" s="46"/>
      <c r="P26" s="73"/>
      <c r="Q26" s="73"/>
      <c r="R26" s="73"/>
      <c r="S26" s="73"/>
      <c r="T26" s="44"/>
      <c r="U26" s="132" t="str">
        <f t="shared" si="3"/>
        <v/>
      </c>
      <c r="V26" s="132" t="str">
        <f t="shared" si="4"/>
        <v/>
      </c>
      <c r="W26" s="119" t="str">
        <f t="shared" si="5"/>
        <v/>
      </c>
      <c r="X26" s="119" t="str">
        <f t="shared" si="6"/>
        <v/>
      </c>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row>
    <row r="27" spans="1:95" ht="18" customHeight="1">
      <c r="A27" s="414" t="s">
        <v>203</v>
      </c>
      <c r="B27" s="415"/>
      <c r="C27" s="415"/>
      <c r="D27" s="415"/>
      <c r="E27" s="415"/>
      <c r="F27" s="415"/>
      <c r="G27" s="74">
        <v>6500</v>
      </c>
      <c r="H27" s="75">
        <f>非会員用申込書!H26</f>
        <v>0</v>
      </c>
      <c r="I27" s="416" t="s">
        <v>165</v>
      </c>
      <c r="J27" s="417"/>
      <c r="K27" s="418"/>
      <c r="L27" s="76"/>
      <c r="M27" s="45"/>
      <c r="N27" s="61">
        <f>G27*H27</f>
        <v>0</v>
      </c>
      <c r="O27" s="46"/>
      <c r="P27" s="62">
        <v>21</v>
      </c>
      <c r="Q27" s="63">
        <f>P27*H27</f>
        <v>0</v>
      </c>
      <c r="R27" s="64">
        <v>1080</v>
      </c>
      <c r="S27" s="63">
        <f>R27*H27</f>
        <v>0</v>
      </c>
      <c r="T27" s="44"/>
      <c r="U27" s="132" t="str">
        <f t="shared" si="3"/>
        <v/>
      </c>
      <c r="V27" s="132" t="str">
        <f t="shared" si="4"/>
        <v/>
      </c>
      <c r="W27" s="119" t="str">
        <f t="shared" si="5"/>
        <v/>
      </c>
      <c r="X27" s="119" t="str">
        <f t="shared" si="6"/>
        <v/>
      </c>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row>
    <row r="28" spans="1:95" ht="18" customHeight="1">
      <c r="A28" s="414" t="s">
        <v>236</v>
      </c>
      <c r="B28" s="415"/>
      <c r="C28" s="415"/>
      <c r="D28" s="415"/>
      <c r="E28" s="415"/>
      <c r="F28" s="415"/>
      <c r="G28" s="74">
        <v>4500</v>
      </c>
      <c r="H28" s="75">
        <f>非会員用申込書!H27</f>
        <v>0</v>
      </c>
      <c r="I28" s="419"/>
      <c r="J28" s="420"/>
      <c r="K28" s="421"/>
      <c r="L28" s="76"/>
      <c r="M28" s="45"/>
      <c r="N28" s="61">
        <f t="shared" ref="N28:N30" si="7">G28*H28</f>
        <v>0</v>
      </c>
      <c r="O28" s="46"/>
      <c r="P28" s="62">
        <v>10</v>
      </c>
      <c r="Q28" s="63">
        <f t="shared" ref="Q28:Q30" si="8">P28*H28</f>
        <v>0</v>
      </c>
      <c r="R28" s="64">
        <v>480</v>
      </c>
      <c r="S28" s="63">
        <f t="shared" ref="S28:S30" si="9">R28*H28</f>
        <v>0</v>
      </c>
      <c r="T28" s="44"/>
      <c r="U28" s="132" t="str">
        <f t="shared" si="3"/>
        <v/>
      </c>
      <c r="V28" s="132" t="str">
        <f t="shared" si="4"/>
        <v/>
      </c>
      <c r="W28" s="119" t="str">
        <f t="shared" si="5"/>
        <v/>
      </c>
      <c r="X28" s="119" t="str">
        <f t="shared" si="6"/>
        <v/>
      </c>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row>
    <row r="29" spans="1:95" ht="18" customHeight="1">
      <c r="A29" s="425" t="s">
        <v>201</v>
      </c>
      <c r="B29" s="426"/>
      <c r="C29" s="426"/>
      <c r="D29" s="426"/>
      <c r="E29" s="426"/>
      <c r="F29" s="426"/>
      <c r="G29" s="74">
        <v>4600</v>
      </c>
      <c r="H29" s="75">
        <f>非会員用申込書!H28</f>
        <v>0</v>
      </c>
      <c r="I29" s="419"/>
      <c r="J29" s="420"/>
      <c r="K29" s="421"/>
      <c r="L29" s="76"/>
      <c r="M29" s="45"/>
      <c r="N29" s="61">
        <f t="shared" si="7"/>
        <v>0</v>
      </c>
      <c r="O29" s="46"/>
      <c r="P29" s="62">
        <v>10</v>
      </c>
      <c r="Q29" s="63">
        <f t="shared" si="8"/>
        <v>0</v>
      </c>
      <c r="R29" s="64">
        <v>480</v>
      </c>
      <c r="S29" s="63">
        <f t="shared" si="9"/>
        <v>0</v>
      </c>
      <c r="T29" s="44"/>
      <c r="U29" s="132" t="str">
        <f t="shared" si="3"/>
        <v/>
      </c>
      <c r="V29" s="132" t="str">
        <f t="shared" si="4"/>
        <v/>
      </c>
      <c r="W29" s="119" t="str">
        <f t="shared" si="5"/>
        <v/>
      </c>
      <c r="X29" s="119" t="str">
        <f t="shared" si="6"/>
        <v/>
      </c>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row>
    <row r="30" spans="1:95" ht="18" customHeight="1" thickBot="1">
      <c r="A30" s="427" t="s">
        <v>22</v>
      </c>
      <c r="B30" s="428"/>
      <c r="C30" s="428"/>
      <c r="D30" s="428"/>
      <c r="E30" s="428"/>
      <c r="F30" s="428"/>
      <c r="G30" s="83">
        <v>2950</v>
      </c>
      <c r="H30" s="75">
        <f>非会員用申込書!H29</f>
        <v>0</v>
      </c>
      <c r="I30" s="422"/>
      <c r="J30" s="423"/>
      <c r="K30" s="424"/>
      <c r="L30" s="76"/>
      <c r="M30" s="45"/>
      <c r="N30" s="61">
        <f t="shared" si="7"/>
        <v>0</v>
      </c>
      <c r="O30" s="46"/>
      <c r="P30" s="84">
        <v>15</v>
      </c>
      <c r="Q30" s="63">
        <f t="shared" si="8"/>
        <v>0</v>
      </c>
      <c r="R30" s="85">
        <v>160</v>
      </c>
      <c r="S30" s="63">
        <f t="shared" si="9"/>
        <v>0</v>
      </c>
      <c r="T30" s="44"/>
      <c r="U30" s="132" t="str">
        <f t="shared" si="3"/>
        <v/>
      </c>
      <c r="V30" s="132" t="str">
        <f t="shared" si="4"/>
        <v/>
      </c>
      <c r="W30" s="119" t="str">
        <f t="shared" si="5"/>
        <v/>
      </c>
      <c r="X30" s="119" t="str">
        <f t="shared" si="6"/>
        <v/>
      </c>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row>
    <row r="31" spans="1:95" ht="25.05" customHeight="1" thickTop="1" thickBot="1">
      <c r="A31" s="429" t="s">
        <v>151</v>
      </c>
      <c r="B31" s="430"/>
      <c r="C31" s="430"/>
      <c r="D31" s="430"/>
      <c r="E31" s="430"/>
      <c r="F31" s="431"/>
      <c r="G31" s="168"/>
      <c r="H31" s="86">
        <v>1</v>
      </c>
      <c r="I31" s="432"/>
      <c r="J31" s="433"/>
      <c r="K31" s="434"/>
      <c r="L31" s="44"/>
      <c r="M31" s="87" t="s">
        <v>40</v>
      </c>
      <c r="N31" s="88">
        <f>SUM(N7:N30)</f>
        <v>0</v>
      </c>
      <c r="O31" s="46"/>
      <c r="P31" s="89" t="s">
        <v>56</v>
      </c>
      <c r="Q31" s="90" t="str">
        <f>TEXT(SUM(Q7:Q30), "0") &amp; " mm"</f>
        <v>0 mm</v>
      </c>
      <c r="R31" s="91" t="s">
        <v>57</v>
      </c>
      <c r="S31" s="92" t="str">
        <f>TEXT(SUM(S7:S30), "0") &amp; " g"</f>
        <v>0 g</v>
      </c>
      <c r="T31" s="44"/>
      <c r="U31" s="132" t="str">
        <f t="shared" ref="U31" si="10">IF(H31&gt;=1, A31, "")</f>
        <v xml:space="preserve">送 料   </v>
      </c>
      <c r="V31" s="132">
        <f t="shared" ref="V31" si="11">IF(H31&gt;=1, G31, "")</f>
        <v>0</v>
      </c>
      <c r="W31" s="119">
        <f t="shared" ref="W31" si="12">IF(H31&gt;=1, H31, "")</f>
        <v>1</v>
      </c>
      <c r="X31" s="119">
        <f>IF(H31&gt;=1, G31, "")</f>
        <v>0</v>
      </c>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row>
    <row r="32" spans="1:95" ht="25.05" hidden="1" customHeight="1">
      <c r="A32" s="429" t="s">
        <v>167</v>
      </c>
      <c r="B32" s="430"/>
      <c r="C32" s="430"/>
      <c r="D32" s="430"/>
      <c r="E32" s="430"/>
      <c r="F32" s="431"/>
      <c r="G32" s="134" t="s">
        <v>196</v>
      </c>
      <c r="H32" s="93" t="s">
        <v>196</v>
      </c>
      <c r="I32" s="435"/>
      <c r="J32" s="436"/>
      <c r="K32" s="437"/>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row>
    <row r="33" spans="1:95" ht="25.05" customHeight="1" thickTop="1" thickBot="1">
      <c r="A33" s="438"/>
      <c r="B33" s="438"/>
      <c r="C33" s="438"/>
      <c r="D33" s="438"/>
      <c r="E33" s="438"/>
      <c r="F33" s="438"/>
      <c r="G33" s="44"/>
      <c r="H33" s="44"/>
      <c r="I33" s="44"/>
      <c r="J33" s="44"/>
      <c r="K33" s="44"/>
      <c r="L33" s="44"/>
      <c r="M33" s="94" t="s">
        <v>39</v>
      </c>
      <c r="N33" s="134">
        <f>G31</f>
        <v>0</v>
      </c>
      <c r="O33" s="46"/>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row>
    <row r="34" spans="1:95" ht="25.05" customHeight="1" thickBot="1">
      <c r="A34" s="407" t="s">
        <v>23</v>
      </c>
      <c r="B34" s="407"/>
      <c r="C34" s="407"/>
      <c r="D34" s="407"/>
      <c r="E34" s="407"/>
      <c r="F34" s="407"/>
      <c r="G34" s="407"/>
      <c r="H34" s="407"/>
      <c r="I34" s="407"/>
      <c r="J34" s="407"/>
      <c r="K34" s="407"/>
      <c r="L34" s="44"/>
      <c r="M34" s="95" t="s">
        <v>45</v>
      </c>
      <c r="N34" s="96">
        <f>N31+N33</f>
        <v>0</v>
      </c>
      <c r="O34" s="46"/>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row>
    <row r="35" spans="1:95" ht="19.95" customHeight="1">
      <c r="A35" s="445" t="s">
        <v>24</v>
      </c>
      <c r="B35" s="445"/>
      <c r="C35" s="97" t="s">
        <v>34</v>
      </c>
      <c r="D35" s="450">
        <f>非会員用申込書!D32</f>
        <v>0</v>
      </c>
      <c r="E35" s="450"/>
      <c r="F35" s="451"/>
      <c r="G35" s="452"/>
      <c r="H35" s="452"/>
      <c r="I35" s="452"/>
      <c r="J35" s="452"/>
      <c r="K35" s="453"/>
      <c r="L35" s="44"/>
      <c r="M35" s="45"/>
      <c r="N35" s="45"/>
      <c r="O35" s="46"/>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row>
    <row r="36" spans="1:95" ht="19.95" customHeight="1">
      <c r="A36" s="445"/>
      <c r="B36" s="445"/>
      <c r="C36" s="454">
        <f>非会員用申込書!C33</f>
        <v>0</v>
      </c>
      <c r="D36" s="454"/>
      <c r="E36" s="454"/>
      <c r="F36" s="454"/>
      <c r="G36" s="454"/>
      <c r="H36" s="454"/>
      <c r="I36" s="454"/>
      <c r="J36" s="454"/>
      <c r="K36" s="454"/>
      <c r="L36" s="44"/>
      <c r="M36" s="45"/>
      <c r="N36" s="455" t="s">
        <v>163</v>
      </c>
      <c r="O36" s="456"/>
      <c r="P36" s="441" t="s">
        <v>176</v>
      </c>
      <c r="Q36" s="442"/>
      <c r="R36" s="442"/>
      <c r="S36" s="442"/>
      <c r="T36" s="442"/>
      <c r="U36" s="442"/>
      <c r="V36" s="442"/>
      <c r="W36" s="442"/>
      <c r="X36" s="443"/>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row>
    <row r="37" spans="1:95" ht="19.95" customHeight="1">
      <c r="A37" s="444" t="s">
        <v>159</v>
      </c>
      <c r="B37" s="445"/>
      <c r="C37" s="406">
        <f>非会員用申込書!C34</f>
        <v>0</v>
      </c>
      <c r="D37" s="406"/>
      <c r="E37" s="406"/>
      <c r="F37" s="406"/>
      <c r="G37" s="406"/>
      <c r="H37" s="406"/>
      <c r="I37" s="406"/>
      <c r="J37" s="406"/>
      <c r="K37" s="406"/>
      <c r="L37" s="44"/>
      <c r="M37" s="45"/>
      <c r="N37" s="457"/>
      <c r="O37" s="458"/>
      <c r="P37" s="446" t="s">
        <v>195</v>
      </c>
      <c r="Q37" s="447"/>
      <c r="R37" s="447"/>
      <c r="S37" s="447"/>
      <c r="T37" s="447"/>
      <c r="U37" s="447"/>
      <c r="V37" s="447"/>
      <c r="W37" s="447"/>
      <c r="X37" s="448"/>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row>
    <row r="38" spans="1:95" ht="19.95" customHeight="1">
      <c r="A38" s="445"/>
      <c r="B38" s="445"/>
      <c r="C38" s="97" t="s">
        <v>141</v>
      </c>
      <c r="D38" s="406">
        <f>非会員用申込書!D35</f>
        <v>0</v>
      </c>
      <c r="E38" s="406"/>
      <c r="F38" s="406"/>
      <c r="G38" s="406"/>
      <c r="H38" s="97" t="s">
        <v>142</v>
      </c>
      <c r="I38" s="406">
        <f>非会員用申込書!I35</f>
        <v>0</v>
      </c>
      <c r="J38" s="406"/>
      <c r="K38" s="406"/>
      <c r="L38" s="44"/>
      <c r="M38" s="45"/>
      <c r="N38" s="135"/>
      <c r="O38" s="76" t="s">
        <v>171</v>
      </c>
      <c r="P38" s="136" t="s">
        <v>177</v>
      </c>
      <c r="Q38" s="449">
        <v>33519242803</v>
      </c>
      <c r="R38" s="449"/>
      <c r="S38" s="44"/>
      <c r="T38" s="44"/>
      <c r="U38" s="137"/>
      <c r="V38" s="137"/>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row>
    <row r="39" spans="1:95" ht="19.95" customHeight="1">
      <c r="A39" s="459" t="s">
        <v>154</v>
      </c>
      <c r="B39" s="459"/>
      <c r="C39" s="406">
        <f>非会員用申込書!C36</f>
        <v>0</v>
      </c>
      <c r="D39" s="406"/>
      <c r="E39" s="406"/>
      <c r="F39" s="406"/>
      <c r="G39" s="406"/>
      <c r="H39" s="406"/>
      <c r="I39" s="406"/>
      <c r="J39" s="406"/>
      <c r="K39" s="406"/>
      <c r="L39" s="44"/>
      <c r="M39" s="45"/>
      <c r="N39" s="137"/>
      <c r="O39" s="138"/>
      <c r="P39" s="76" t="s">
        <v>178</v>
      </c>
      <c r="Q39" s="460" t="s">
        <v>179</v>
      </c>
      <c r="R39" s="460"/>
      <c r="S39" s="44"/>
      <c r="T39" s="44"/>
      <c r="U39" s="137"/>
      <c r="V39" s="137"/>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row>
    <row r="40" spans="1:95" ht="19.95" customHeight="1">
      <c r="A40" s="445" t="s">
        <v>155</v>
      </c>
      <c r="B40" s="445"/>
      <c r="C40" s="406">
        <f>非会員用申込書!C37</f>
        <v>0</v>
      </c>
      <c r="D40" s="406"/>
      <c r="E40" s="406"/>
      <c r="F40" s="406"/>
      <c r="G40" s="406"/>
      <c r="H40" s="97" t="s">
        <v>144</v>
      </c>
      <c r="I40" s="406">
        <f>非会員用申込書!I37</f>
        <v>0</v>
      </c>
      <c r="J40" s="406"/>
      <c r="K40" s="406"/>
      <c r="L40" s="44"/>
      <c r="M40" s="45"/>
      <c r="N40" s="139" t="s">
        <v>180</v>
      </c>
      <c r="O40" s="140">
        <v>430</v>
      </c>
      <c r="P40" s="461" t="s">
        <v>135</v>
      </c>
      <c r="Q40" s="462"/>
      <c r="R40" s="463"/>
      <c r="S40" s="44"/>
      <c r="T40" s="44"/>
      <c r="U40" s="137"/>
      <c r="V40" s="137"/>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row>
    <row r="41" spans="1:95" ht="19.95" customHeight="1">
      <c r="A41" s="472" t="s">
        <v>182</v>
      </c>
      <c r="B41" s="472"/>
      <c r="C41" s="473">
        <f>非会員用申込書!C38</f>
        <v>0</v>
      </c>
      <c r="D41" s="473"/>
      <c r="E41" s="473"/>
      <c r="F41" s="473"/>
      <c r="G41" s="473"/>
      <c r="H41" s="473"/>
      <c r="I41" s="473"/>
      <c r="J41" s="473"/>
      <c r="K41" s="473"/>
      <c r="L41" s="44"/>
      <c r="M41" s="45"/>
      <c r="N41" s="141" t="s">
        <v>181</v>
      </c>
      <c r="O41" s="142">
        <v>600</v>
      </c>
      <c r="P41" s="474" t="s">
        <v>136</v>
      </c>
      <c r="Q41" s="475"/>
      <c r="R41" s="476"/>
      <c r="S41" s="44"/>
      <c r="T41" s="44"/>
      <c r="U41" s="137"/>
      <c r="V41" s="137"/>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row>
    <row r="42" spans="1:95" ht="19.95" customHeight="1">
      <c r="A42" s="472"/>
      <c r="B42" s="472"/>
      <c r="C42" s="473"/>
      <c r="D42" s="473"/>
      <c r="E42" s="473"/>
      <c r="F42" s="473"/>
      <c r="G42" s="473"/>
      <c r="H42" s="473"/>
      <c r="I42" s="473"/>
      <c r="J42" s="473"/>
      <c r="K42" s="473"/>
      <c r="L42" s="44"/>
      <c r="M42" s="45"/>
      <c r="N42" s="45"/>
      <c r="O42" s="45"/>
      <c r="P42" s="46"/>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row>
    <row r="43" spans="1:95" s="99" customFormat="1" ht="19.95" customHeight="1">
      <c r="A43" s="46"/>
      <c r="B43" s="46"/>
      <c r="C43" s="46"/>
      <c r="D43" s="46"/>
      <c r="E43" s="46"/>
      <c r="F43" s="46"/>
      <c r="G43" s="46"/>
      <c r="H43" s="46"/>
      <c r="I43" s="46"/>
      <c r="J43" s="46"/>
      <c r="K43" s="46"/>
      <c r="L43" s="46"/>
      <c r="M43" s="46"/>
      <c r="N43" s="46"/>
      <c r="O43" s="46"/>
      <c r="P43" s="117" t="s">
        <v>52</v>
      </c>
      <c r="Q43" s="118"/>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44"/>
      <c r="BF43" s="44"/>
      <c r="BG43" s="44"/>
      <c r="BH43" s="44"/>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row>
    <row r="44" spans="1:95" ht="19.95" customHeight="1">
      <c r="A44" s="100"/>
      <c r="B44" s="100"/>
      <c r="C44" s="100"/>
      <c r="D44" s="100"/>
      <c r="E44" s="44"/>
      <c r="F44" s="44"/>
      <c r="G44" s="44"/>
      <c r="H44" s="44"/>
      <c r="I44" s="44"/>
      <c r="J44" s="44"/>
      <c r="K44" s="44"/>
      <c r="L44" s="44"/>
      <c r="M44" s="45"/>
      <c r="N44" s="45"/>
      <c r="O44" s="45"/>
      <c r="P44" s="466" t="s">
        <v>49</v>
      </c>
      <c r="Q44" s="470"/>
      <c r="R44" s="470"/>
      <c r="S44" s="470"/>
      <c r="T44" s="470"/>
      <c r="U44" s="470"/>
      <c r="V44" s="470"/>
      <c r="W44" s="470"/>
      <c r="X44" s="470"/>
      <c r="Y44" s="470"/>
      <c r="Z44" s="470"/>
      <c r="AA44" s="470"/>
      <c r="AB44" s="470"/>
      <c r="AC44" s="470"/>
      <c r="AD44" s="470"/>
      <c r="AE44" s="470"/>
      <c r="AF44" s="470"/>
      <c r="AG44" s="468"/>
      <c r="AH44" s="466" t="s">
        <v>46</v>
      </c>
      <c r="AI44" s="470"/>
      <c r="AJ44" s="470"/>
      <c r="AK44" s="470"/>
      <c r="AL44" s="470"/>
      <c r="AM44" s="470"/>
      <c r="AN44" s="470"/>
      <c r="AO44" s="468"/>
      <c r="AP44" s="466" t="s">
        <v>47</v>
      </c>
      <c r="AQ44" s="467"/>
      <c r="AR44" s="467"/>
      <c r="AS44" s="467"/>
      <c r="AT44" s="467"/>
      <c r="AU44" s="467"/>
      <c r="AV44" s="467"/>
      <c r="AW44" s="467"/>
      <c r="AX44" s="468"/>
      <c r="AY44" s="466" t="s">
        <v>48</v>
      </c>
      <c r="AZ44" s="467"/>
      <c r="BA44" s="278"/>
      <c r="BB44" s="276"/>
      <c r="BC44" s="471"/>
      <c r="BD44" s="471"/>
      <c r="BE44" s="464"/>
      <c r="BF44" s="464"/>
      <c r="BG44" s="464"/>
      <c r="BH44" s="46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row>
    <row r="45" spans="1:95" s="23" customFormat="1" ht="19.95" customHeight="1" thickBot="1">
      <c r="A45" s="32"/>
      <c r="B45" s="101"/>
      <c r="C45" s="102"/>
      <c r="D45" s="102"/>
      <c r="E45" s="102"/>
      <c r="F45" s="102"/>
      <c r="G45" s="102"/>
      <c r="H45" s="102"/>
      <c r="I45" s="102"/>
      <c r="J45" s="103"/>
      <c r="K45" s="103"/>
      <c r="L45" s="104"/>
      <c r="M45" s="104"/>
      <c r="N45" s="44"/>
      <c r="O45" s="44"/>
      <c r="P45" s="120">
        <v>5000</v>
      </c>
      <c r="Q45" s="121">
        <v>7000</v>
      </c>
      <c r="R45" s="120">
        <v>3300</v>
      </c>
      <c r="S45" s="121">
        <v>4500</v>
      </c>
      <c r="T45" s="121">
        <v>4500</v>
      </c>
      <c r="U45" s="121">
        <v>3400</v>
      </c>
      <c r="V45" s="121">
        <v>3200</v>
      </c>
      <c r="W45" s="121">
        <v>3500</v>
      </c>
      <c r="X45" s="121">
        <v>4900</v>
      </c>
      <c r="Y45" s="121">
        <v>2500</v>
      </c>
      <c r="Z45" s="121">
        <v>2300</v>
      </c>
      <c r="AA45" s="121">
        <v>70</v>
      </c>
      <c r="AB45" s="121">
        <v>70</v>
      </c>
      <c r="AC45" s="121">
        <v>70</v>
      </c>
      <c r="AD45" s="121">
        <v>61</v>
      </c>
      <c r="AE45" s="121">
        <v>82</v>
      </c>
      <c r="AF45" s="121">
        <v>305</v>
      </c>
      <c r="AG45" s="121">
        <v>305</v>
      </c>
      <c r="AH45" s="120">
        <v>5720</v>
      </c>
      <c r="AI45" s="121">
        <v>6500</v>
      </c>
      <c r="AJ45" s="120">
        <v>4000</v>
      </c>
      <c r="AK45" s="121">
        <v>4500</v>
      </c>
      <c r="AL45" s="120">
        <v>4070</v>
      </c>
      <c r="AM45" s="121">
        <v>4600</v>
      </c>
      <c r="AN45" s="120">
        <v>2550</v>
      </c>
      <c r="AO45" s="121">
        <v>2950</v>
      </c>
      <c r="AP45" s="120">
        <v>3300</v>
      </c>
      <c r="AQ45" s="120">
        <v>5000</v>
      </c>
      <c r="AR45" s="120">
        <v>7200</v>
      </c>
      <c r="AS45" s="120">
        <v>14600</v>
      </c>
      <c r="AT45" s="120">
        <v>9000</v>
      </c>
      <c r="AU45" s="120">
        <v>3100</v>
      </c>
      <c r="AV45" s="120">
        <v>5000</v>
      </c>
      <c r="AW45" s="120">
        <v>2500</v>
      </c>
      <c r="AX45" s="120">
        <v>6700</v>
      </c>
      <c r="AY45" s="121">
        <v>3143</v>
      </c>
      <c r="AZ45" s="269">
        <v>4620</v>
      </c>
      <c r="BA45" s="279"/>
      <c r="BB45" s="272"/>
      <c r="BC45" s="272"/>
      <c r="BD45" s="273"/>
      <c r="BE45" s="125"/>
      <c r="BF45" s="125"/>
      <c r="BG45" s="125"/>
      <c r="BH45" s="125"/>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row>
    <row r="46" spans="1:95" s="112" customFormat="1" ht="44.4" customHeight="1" thickTop="1">
      <c r="A46" s="465" t="s">
        <v>50</v>
      </c>
      <c r="B46" s="105" t="s">
        <v>25</v>
      </c>
      <c r="C46" s="33" t="s">
        <v>188</v>
      </c>
      <c r="D46" s="106" t="s">
        <v>190</v>
      </c>
      <c r="E46" s="107" t="s">
        <v>114</v>
      </c>
      <c r="F46" s="108" t="s">
        <v>115</v>
      </c>
      <c r="G46" s="109" t="s">
        <v>45</v>
      </c>
      <c r="H46" s="110" t="s">
        <v>41</v>
      </c>
      <c r="I46" s="105" t="s">
        <v>26</v>
      </c>
      <c r="J46" s="34" t="s">
        <v>27</v>
      </c>
      <c r="K46" s="34" t="s">
        <v>28</v>
      </c>
      <c r="L46" s="34" t="s">
        <v>29</v>
      </c>
      <c r="M46" s="35" t="s">
        <v>42</v>
      </c>
      <c r="N46" s="34" t="s">
        <v>43</v>
      </c>
      <c r="O46" s="34" t="s">
        <v>116</v>
      </c>
      <c r="P46" s="143" t="s">
        <v>205</v>
      </c>
      <c r="Q46" s="144" t="s">
        <v>206</v>
      </c>
      <c r="R46" s="145" t="s">
        <v>207</v>
      </c>
      <c r="S46" s="146" t="s">
        <v>208</v>
      </c>
      <c r="T46" s="146" t="s">
        <v>209</v>
      </c>
      <c r="U46" s="144" t="s">
        <v>210</v>
      </c>
      <c r="V46" s="146" t="s">
        <v>118</v>
      </c>
      <c r="W46" s="144" t="s">
        <v>211</v>
      </c>
      <c r="X46" s="147" t="s">
        <v>212</v>
      </c>
      <c r="Y46" s="144" t="s">
        <v>244</v>
      </c>
      <c r="Z46" s="144" t="s">
        <v>245</v>
      </c>
      <c r="AA46" s="144" t="s">
        <v>119</v>
      </c>
      <c r="AB46" s="144" t="s">
        <v>120</v>
      </c>
      <c r="AC46" s="144" t="s">
        <v>121</v>
      </c>
      <c r="AD46" s="144" t="s">
        <v>122</v>
      </c>
      <c r="AE46" s="144" t="s">
        <v>213</v>
      </c>
      <c r="AF46" s="144" t="s">
        <v>123</v>
      </c>
      <c r="AG46" s="144" t="s">
        <v>124</v>
      </c>
      <c r="AH46" s="143" t="s">
        <v>214</v>
      </c>
      <c r="AI46" s="144" t="s">
        <v>215</v>
      </c>
      <c r="AJ46" s="143" t="s">
        <v>216</v>
      </c>
      <c r="AK46" s="144" t="s">
        <v>217</v>
      </c>
      <c r="AL46" s="143" t="s">
        <v>218</v>
      </c>
      <c r="AM46" s="144" t="s">
        <v>218</v>
      </c>
      <c r="AN46" s="143" t="s">
        <v>219</v>
      </c>
      <c r="AO46" s="148" t="s">
        <v>219</v>
      </c>
      <c r="AP46" s="268" t="s">
        <v>246</v>
      </c>
      <c r="AQ46" s="268" t="s">
        <v>58</v>
      </c>
      <c r="AR46" s="268" t="s">
        <v>59</v>
      </c>
      <c r="AS46" s="268" t="s">
        <v>220</v>
      </c>
      <c r="AT46" s="268" t="s">
        <v>221</v>
      </c>
      <c r="AU46" s="268" t="s">
        <v>222</v>
      </c>
      <c r="AV46" s="268" t="s">
        <v>223</v>
      </c>
      <c r="AW46" s="268" t="s">
        <v>224</v>
      </c>
      <c r="AX46" s="268" t="s">
        <v>225</v>
      </c>
      <c r="AY46" s="149" t="s">
        <v>226</v>
      </c>
      <c r="AZ46" s="270" t="s">
        <v>227</v>
      </c>
      <c r="BA46" s="280"/>
      <c r="BB46" s="277"/>
      <c r="BC46" s="274"/>
      <c r="BD46" s="274"/>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row>
    <row r="47" spans="1:95" ht="44.4" customHeight="1" thickBot="1">
      <c r="A47" s="465"/>
      <c r="B47" s="36">
        <f>N4</f>
        <v>0</v>
      </c>
      <c r="C47" s="36" t="s">
        <v>189</v>
      </c>
      <c r="D47" s="37">
        <f>N31</f>
        <v>0</v>
      </c>
      <c r="E47" s="38"/>
      <c r="F47" s="113">
        <f>N33</f>
        <v>0</v>
      </c>
      <c r="G47" s="39">
        <f>N34</f>
        <v>0</v>
      </c>
      <c r="H47" s="114">
        <f ca="1">TODAY()</f>
        <v>46052</v>
      </c>
      <c r="I47" s="98"/>
      <c r="J47" s="150">
        <f ca="1">TODAY()</f>
        <v>46052</v>
      </c>
      <c r="K47" s="115" t="str">
        <f>C37 &amp; "　" &amp; IF(D38=0, "", D38 &amp; "　")&amp; IF(I38=0, "", I38)</f>
        <v>0　</v>
      </c>
      <c r="L47" s="98">
        <f>D35</f>
        <v>0</v>
      </c>
      <c r="M47" s="98">
        <f>C36</f>
        <v>0</v>
      </c>
      <c r="N47" s="98" t="str">
        <f>C40 &amp; IF(I40=0, "", "　内線" &amp;I40)</f>
        <v>0</v>
      </c>
      <c r="O47" s="98">
        <f>C39</f>
        <v>0</v>
      </c>
      <c r="P47" s="122"/>
      <c r="Q47" s="123">
        <f>H7</f>
        <v>0</v>
      </c>
      <c r="R47" s="122"/>
      <c r="S47" s="123">
        <f>H8</f>
        <v>0</v>
      </c>
      <c r="T47" s="123">
        <f>H9</f>
        <v>0</v>
      </c>
      <c r="U47" s="126">
        <f>H10</f>
        <v>0</v>
      </c>
      <c r="V47" s="123">
        <f>H11</f>
        <v>0</v>
      </c>
      <c r="W47" s="123">
        <f>H12</f>
        <v>0</v>
      </c>
      <c r="X47" s="123">
        <f>H13</f>
        <v>0</v>
      </c>
      <c r="Y47" s="123">
        <f>H14</f>
        <v>0</v>
      </c>
      <c r="Z47" s="123">
        <f>H15</f>
        <v>0</v>
      </c>
      <c r="AA47" s="126">
        <f>H16</f>
        <v>0</v>
      </c>
      <c r="AB47" s="123">
        <f>H17</f>
        <v>0</v>
      </c>
      <c r="AC47" s="123">
        <f>H18</f>
        <v>0</v>
      </c>
      <c r="AD47" s="123">
        <f>H19</f>
        <v>0</v>
      </c>
      <c r="AE47" s="123">
        <f>H20</f>
        <v>0</v>
      </c>
      <c r="AF47" s="123">
        <f>H21</f>
        <v>0</v>
      </c>
      <c r="AG47" s="123">
        <f>H22</f>
        <v>0</v>
      </c>
      <c r="AH47" s="122"/>
      <c r="AI47" s="123">
        <f>H27</f>
        <v>0</v>
      </c>
      <c r="AJ47" s="122"/>
      <c r="AK47" s="123">
        <f>H28</f>
        <v>0</v>
      </c>
      <c r="AL47" s="122"/>
      <c r="AM47" s="123">
        <f>H29</f>
        <v>0</v>
      </c>
      <c r="AN47" s="122"/>
      <c r="AO47" s="126">
        <f>H30</f>
        <v>0</v>
      </c>
      <c r="AP47" s="122"/>
      <c r="AQ47" s="122"/>
      <c r="AR47" s="122"/>
      <c r="AS47" s="122"/>
      <c r="AT47" s="122"/>
      <c r="AU47" s="122"/>
      <c r="AV47" s="122"/>
      <c r="AW47" s="124"/>
      <c r="AX47" s="122"/>
      <c r="AY47" s="123">
        <f>H24</f>
        <v>0</v>
      </c>
      <c r="AZ47" s="271">
        <f>H25</f>
        <v>0</v>
      </c>
      <c r="BA47" s="281"/>
      <c r="BB47" s="275"/>
      <c r="BC47" s="275"/>
      <c r="BD47" s="275"/>
      <c r="BE47" s="151"/>
      <c r="BF47" s="151"/>
      <c r="BG47" s="151"/>
      <c r="BH47" s="151"/>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row>
    <row r="48" spans="1:95" ht="13.05" customHeight="1" thickTop="1">
      <c r="A48" s="44"/>
      <c r="B48" s="44"/>
      <c r="C48" s="44"/>
      <c r="D48" s="44"/>
      <c r="E48" s="44"/>
      <c r="F48" s="44"/>
      <c r="G48" s="44"/>
      <c r="H48" s="44"/>
      <c r="I48" s="44"/>
      <c r="J48" s="44"/>
      <c r="K48" s="44"/>
      <c r="L48" s="45"/>
      <c r="M48" s="45"/>
      <c r="N48" s="45"/>
      <c r="O48" s="45"/>
      <c r="P48" s="46"/>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row>
    <row r="49" spans="1:95" ht="30" customHeight="1">
      <c r="A49" s="152" t="s">
        <v>239</v>
      </c>
      <c r="B49" s="152" t="s">
        <v>240</v>
      </c>
      <c r="C49" s="153" t="s">
        <v>35</v>
      </c>
      <c r="D49" s="153" t="s">
        <v>42</v>
      </c>
      <c r="E49" s="154" t="s">
        <v>36</v>
      </c>
      <c r="F49" s="154" t="s">
        <v>228</v>
      </c>
      <c r="G49" s="44"/>
      <c r="H49" s="44"/>
      <c r="I49" s="44"/>
      <c r="J49" s="44"/>
      <c r="K49" s="44"/>
      <c r="L49" s="45"/>
      <c r="M49" s="45"/>
      <c r="N49" s="45"/>
      <c r="O49" s="45"/>
      <c r="P49" s="46"/>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row>
    <row r="50" spans="1:95" ht="30" customHeight="1">
      <c r="A50" s="155">
        <f>C37</f>
        <v>0</v>
      </c>
      <c r="B50" s="155" t="str">
        <f>IF(D38=0, "", D38 &amp; "　")&amp;IF(I38=0, "", I38)</f>
        <v/>
      </c>
      <c r="C50" s="156">
        <f>L47</f>
        <v>0</v>
      </c>
      <c r="D50" s="155">
        <f>M47</f>
        <v>0</v>
      </c>
      <c r="E50" s="157" t="str">
        <f>N47</f>
        <v>0</v>
      </c>
      <c r="F50" s="158">
        <f>N4</f>
        <v>0</v>
      </c>
      <c r="G50" s="44"/>
      <c r="H50" s="44"/>
      <c r="I50" s="44"/>
      <c r="J50" s="44"/>
      <c r="K50" s="44"/>
      <c r="L50" s="45"/>
      <c r="M50" s="45"/>
      <c r="N50" s="45"/>
      <c r="O50" s="45"/>
      <c r="P50" s="46"/>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row>
    <row r="51" spans="1:95" ht="13.05" customHeight="1">
      <c r="A51" s="44"/>
      <c r="B51" s="44"/>
      <c r="C51" s="44"/>
      <c r="D51" s="44"/>
      <c r="E51" s="44"/>
      <c r="F51" s="44"/>
      <c r="G51" s="44"/>
      <c r="H51" s="44"/>
      <c r="I51" s="44"/>
      <c r="J51" s="44"/>
      <c r="K51" s="44"/>
      <c r="L51" s="44"/>
      <c r="M51" s="45"/>
      <c r="N51" s="45"/>
      <c r="O51" s="45"/>
      <c r="P51" s="46"/>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row>
    <row r="52" spans="1:95" ht="13.05" customHeight="1">
      <c r="A52" s="44"/>
      <c r="B52" s="44"/>
      <c r="C52" s="44"/>
      <c r="D52" s="44"/>
      <c r="E52" s="44"/>
      <c r="F52" s="44"/>
      <c r="G52" s="44"/>
      <c r="H52" s="44"/>
      <c r="I52" s="44"/>
      <c r="J52" s="44"/>
      <c r="K52" s="44"/>
      <c r="L52" s="44"/>
      <c r="M52" s="44"/>
      <c r="N52" s="45"/>
      <c r="O52" s="45"/>
      <c r="P52" s="45"/>
      <c r="Q52" s="46"/>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row>
    <row r="53" spans="1:95" ht="13.05" customHeight="1" thickBot="1">
      <c r="A53" s="469"/>
      <c r="B53" s="469"/>
      <c r="C53" s="469"/>
      <c r="D53" s="469"/>
      <c r="E53" s="469"/>
      <c r="F53" s="469"/>
      <c r="G53" s="469"/>
      <c r="H53" s="469"/>
      <c r="I53" s="469"/>
      <c r="J53" s="469"/>
      <c r="K53" s="469"/>
      <c r="L53" s="159"/>
      <c r="M53" s="160"/>
      <c r="N53" s="160"/>
      <c r="O53" s="161"/>
      <c r="P53" s="159"/>
      <c r="Q53" s="159"/>
      <c r="R53" s="159"/>
      <c r="S53" s="159"/>
      <c r="T53" s="469"/>
      <c r="U53" s="469"/>
      <c r="V53" s="469"/>
      <c r="W53" s="469"/>
      <c r="X53" s="469"/>
      <c r="Y53" s="469"/>
      <c r="Z53" s="469"/>
      <c r="AA53" s="469"/>
      <c r="AB53" s="469"/>
      <c r="AC53" s="469"/>
      <c r="AD53" s="469"/>
      <c r="AE53" s="159"/>
      <c r="AF53" s="160"/>
      <c r="AG53" s="160"/>
      <c r="AH53" s="160"/>
      <c r="AI53" s="161"/>
      <c r="AJ53" s="159"/>
      <c r="AK53" s="159"/>
      <c r="AL53" s="159"/>
      <c r="AM53" s="469"/>
      <c r="AN53" s="469"/>
      <c r="AO53" s="469"/>
      <c r="AP53" s="469"/>
      <c r="AQ53" s="469"/>
      <c r="AR53" s="469"/>
      <c r="AS53" s="469"/>
      <c r="AT53" s="469"/>
      <c r="AU53" s="469"/>
      <c r="AV53" s="469"/>
      <c r="AW53" s="469"/>
      <c r="AX53" s="159"/>
      <c r="AY53" s="160"/>
      <c r="AZ53" s="160"/>
      <c r="BA53" s="160"/>
      <c r="BB53" s="161"/>
      <c r="BC53" s="159"/>
      <c r="BD53" s="159"/>
      <c r="BE53" s="159"/>
      <c r="BF53" s="159"/>
      <c r="BG53" s="44"/>
      <c r="BH53" s="44"/>
    </row>
    <row r="54" spans="1:95" s="116" customFormat="1" ht="23.4" customHeight="1" thickTop="1" thickBot="1">
      <c r="A54" s="487" t="s">
        <v>101</v>
      </c>
      <c r="B54" s="488"/>
      <c r="C54" s="162" t="s">
        <v>102</v>
      </c>
      <c r="D54" s="162" t="s">
        <v>103</v>
      </c>
      <c r="E54" s="162" t="s">
        <v>149</v>
      </c>
      <c r="F54" s="162" t="s">
        <v>104</v>
      </c>
      <c r="G54" s="162" t="s">
        <v>174</v>
      </c>
      <c r="H54" s="162" t="s">
        <v>111</v>
      </c>
      <c r="I54" s="489" t="s">
        <v>172</v>
      </c>
      <c r="J54" s="490"/>
      <c r="K54" s="490"/>
      <c r="L54" s="490"/>
      <c r="M54" s="491"/>
      <c r="N54" s="131"/>
      <c r="O54" s="52"/>
      <c r="P54" s="131"/>
      <c r="Q54" s="52"/>
      <c r="R54" s="52"/>
      <c r="S54" s="52"/>
      <c r="T54" s="163"/>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row>
    <row r="55" spans="1:95" ht="27.6" customHeight="1" thickTop="1">
      <c r="A55" s="492" t="s">
        <v>97</v>
      </c>
      <c r="B55" s="493"/>
      <c r="C55" s="164" t="s">
        <v>100</v>
      </c>
      <c r="D55" s="164" t="s">
        <v>105</v>
      </c>
      <c r="E55" s="164" t="s">
        <v>149</v>
      </c>
      <c r="F55" s="164" t="s">
        <v>109</v>
      </c>
      <c r="G55" s="164" t="s">
        <v>107</v>
      </c>
      <c r="H55" s="164" t="s">
        <v>112</v>
      </c>
      <c r="I55" s="494" t="s">
        <v>150</v>
      </c>
      <c r="J55" s="495"/>
      <c r="K55" s="495"/>
      <c r="L55" s="495"/>
      <c r="M55" s="496"/>
      <c r="N55" s="44"/>
      <c r="O55" s="45"/>
      <c r="P55" s="44"/>
      <c r="Q55" s="45"/>
      <c r="R55" s="45"/>
      <c r="S55" s="45"/>
      <c r="T55" s="46"/>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row>
    <row r="56" spans="1:95" ht="28.2" customHeight="1" thickBot="1">
      <c r="A56" s="479"/>
      <c r="B56" s="480"/>
      <c r="C56" s="165" t="s">
        <v>108</v>
      </c>
      <c r="D56" s="165" t="s">
        <v>106</v>
      </c>
      <c r="E56" s="165" t="s">
        <v>106</v>
      </c>
      <c r="F56" s="165" t="s">
        <v>106</v>
      </c>
      <c r="G56" s="165" t="s">
        <v>106</v>
      </c>
      <c r="H56" s="165" t="s">
        <v>106</v>
      </c>
      <c r="I56" s="484" t="s">
        <v>110</v>
      </c>
      <c r="J56" s="485"/>
      <c r="K56" s="485"/>
      <c r="L56" s="485"/>
      <c r="M56" s="486"/>
      <c r="N56" s="44"/>
      <c r="O56" s="45"/>
      <c r="P56" s="44"/>
      <c r="Q56" s="45"/>
      <c r="R56" s="45"/>
      <c r="S56" s="45"/>
      <c r="T56" s="46"/>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row>
    <row r="57" spans="1:95" ht="28.2" customHeight="1" thickTop="1">
      <c r="A57" s="497" t="s">
        <v>96</v>
      </c>
      <c r="B57" s="498"/>
      <c r="C57" s="164" t="s">
        <v>100</v>
      </c>
      <c r="D57" s="164" t="s">
        <v>105</v>
      </c>
      <c r="E57" s="164" t="s">
        <v>149</v>
      </c>
      <c r="F57" s="164" t="s">
        <v>109</v>
      </c>
      <c r="G57" s="164" t="s">
        <v>112</v>
      </c>
      <c r="H57" s="164" t="s">
        <v>112</v>
      </c>
      <c r="I57" s="501" t="s">
        <v>175</v>
      </c>
      <c r="J57" s="502"/>
      <c r="K57" s="502"/>
      <c r="L57" s="502"/>
      <c r="M57" s="503"/>
      <c r="N57" s="44"/>
      <c r="O57" s="45"/>
      <c r="P57" s="44"/>
      <c r="Q57" s="45"/>
      <c r="R57" s="45"/>
      <c r="S57" s="45"/>
      <c r="T57" s="46"/>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row>
    <row r="58" spans="1:95" ht="28.2" customHeight="1" thickBot="1">
      <c r="A58" s="499"/>
      <c r="B58" s="500"/>
      <c r="C58" s="165" t="s">
        <v>108</v>
      </c>
      <c r="D58" s="165" t="s">
        <v>105</v>
      </c>
      <c r="E58" s="165" t="s">
        <v>148</v>
      </c>
      <c r="F58" s="165" t="s">
        <v>109</v>
      </c>
      <c r="G58" s="165" t="s">
        <v>112</v>
      </c>
      <c r="H58" s="165" t="s">
        <v>112</v>
      </c>
      <c r="I58" s="504"/>
      <c r="J58" s="505"/>
      <c r="K58" s="505"/>
      <c r="L58" s="505"/>
      <c r="M58" s="506"/>
      <c r="N58" s="44"/>
      <c r="O58" s="45"/>
      <c r="P58" s="44"/>
      <c r="Q58" s="45"/>
      <c r="R58" s="45"/>
      <c r="S58" s="45"/>
      <c r="T58" s="46"/>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row>
    <row r="59" spans="1:95" ht="28.2" customHeight="1" thickTop="1">
      <c r="A59" s="477" t="s">
        <v>98</v>
      </c>
      <c r="B59" s="478"/>
      <c r="C59" s="166" t="s">
        <v>95</v>
      </c>
      <c r="D59" s="166" t="s">
        <v>105</v>
      </c>
      <c r="E59" s="166" t="s">
        <v>168</v>
      </c>
      <c r="F59" s="166" t="s">
        <v>109</v>
      </c>
      <c r="G59" s="166" t="s">
        <v>107</v>
      </c>
      <c r="H59" s="166" t="s">
        <v>111</v>
      </c>
      <c r="I59" s="481" t="s">
        <v>113</v>
      </c>
      <c r="J59" s="482"/>
      <c r="K59" s="482"/>
      <c r="L59" s="482"/>
      <c r="M59" s="483"/>
      <c r="N59" s="44"/>
      <c r="O59" s="45"/>
      <c r="P59" s="44"/>
      <c r="Q59" s="45"/>
      <c r="R59" s="45"/>
      <c r="S59" s="45"/>
      <c r="T59" s="46"/>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row>
    <row r="60" spans="1:95" ht="28.2" customHeight="1" thickBot="1">
      <c r="A60" s="479"/>
      <c r="B60" s="480"/>
      <c r="C60" s="165" t="s">
        <v>99</v>
      </c>
      <c r="D60" s="165" t="s">
        <v>105</v>
      </c>
      <c r="E60" s="165" t="s">
        <v>148</v>
      </c>
      <c r="F60" s="165" t="s">
        <v>112</v>
      </c>
      <c r="G60" s="165" t="s">
        <v>112</v>
      </c>
      <c r="H60" s="165" t="s">
        <v>112</v>
      </c>
      <c r="I60" s="484" t="s">
        <v>173</v>
      </c>
      <c r="J60" s="485"/>
      <c r="K60" s="485"/>
      <c r="L60" s="485"/>
      <c r="M60" s="486"/>
      <c r="N60" s="46"/>
      <c r="O60" s="44"/>
      <c r="P60" s="46"/>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row>
    <row r="61" spans="1:95" ht="13.8" thickTop="1">
      <c r="A61" s="469"/>
      <c r="B61" s="469"/>
      <c r="C61" s="469"/>
      <c r="D61" s="469"/>
      <c r="E61" s="469"/>
      <c r="F61" s="469"/>
      <c r="G61" s="469"/>
      <c r="H61" s="469"/>
      <c r="I61" s="469"/>
      <c r="J61" s="469"/>
      <c r="K61" s="469"/>
      <c r="L61" s="159"/>
      <c r="M61" s="160"/>
      <c r="N61" s="160"/>
      <c r="O61" s="161"/>
      <c r="P61" s="159"/>
      <c r="Q61" s="159"/>
      <c r="R61" s="159"/>
      <c r="S61" s="159"/>
      <c r="T61" s="469"/>
      <c r="U61" s="469"/>
      <c r="V61" s="469"/>
      <c r="W61" s="469"/>
      <c r="X61" s="469"/>
      <c r="Y61" s="469"/>
      <c r="Z61" s="469"/>
      <c r="AA61" s="469"/>
      <c r="AB61" s="469"/>
      <c r="AC61" s="469"/>
      <c r="AD61" s="469"/>
      <c r="AE61" s="159"/>
      <c r="AF61" s="160"/>
      <c r="AG61" s="160"/>
      <c r="AH61" s="160"/>
      <c r="AI61" s="161"/>
      <c r="AJ61" s="159"/>
      <c r="AK61" s="159"/>
      <c r="AL61" s="159"/>
      <c r="AM61" s="469"/>
      <c r="AN61" s="469"/>
      <c r="AO61" s="469"/>
      <c r="AP61" s="469"/>
      <c r="AQ61" s="469"/>
      <c r="AR61" s="469"/>
      <c r="AS61" s="469"/>
      <c r="AT61" s="469"/>
      <c r="AU61" s="469"/>
      <c r="AV61" s="469"/>
      <c r="AW61" s="469"/>
      <c r="AX61" s="159"/>
      <c r="AY61" s="160"/>
      <c r="AZ61" s="160"/>
      <c r="BA61" s="160"/>
      <c r="BB61" s="161"/>
      <c r="BC61" s="159"/>
      <c r="BD61" s="159"/>
      <c r="BE61" s="159"/>
      <c r="BF61" s="159"/>
      <c r="BG61" s="44"/>
      <c r="BH61" s="44"/>
    </row>
    <row r="62" spans="1:95" ht="12.6" customHeight="1">
      <c r="A62" s="44"/>
      <c r="B62" s="44"/>
      <c r="C62" s="44"/>
      <c r="D62" s="44"/>
      <c r="E62" s="44"/>
      <c r="F62" s="44"/>
      <c r="G62" s="44"/>
      <c r="H62" s="44"/>
      <c r="I62" s="44"/>
      <c r="J62" s="44"/>
      <c r="K62" s="44"/>
      <c r="L62" s="44"/>
      <c r="M62" s="45"/>
      <c r="N62" s="45"/>
      <c r="O62" s="45"/>
      <c r="P62" s="46"/>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row>
    <row r="63" spans="1:95" ht="12.6" customHeight="1">
      <c r="A63" s="44"/>
      <c r="B63" s="44"/>
      <c r="C63" s="44"/>
      <c r="D63" s="44"/>
      <c r="E63" s="44"/>
      <c r="F63" s="44"/>
      <c r="G63" s="44"/>
      <c r="H63" s="44"/>
      <c r="I63" s="44"/>
      <c r="J63" s="44"/>
      <c r="K63" s="44"/>
      <c r="L63" s="44"/>
      <c r="M63" s="45"/>
      <c r="N63" s="45"/>
      <c r="O63" s="45"/>
      <c r="P63" s="46"/>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row>
    <row r="64" spans="1:95" ht="12.6" customHeight="1">
      <c r="A64" s="44"/>
      <c r="B64" s="44"/>
      <c r="C64" s="44"/>
      <c r="D64" s="44"/>
      <c r="E64" s="44"/>
      <c r="F64" s="44"/>
      <c r="G64" s="44"/>
      <c r="H64" s="44"/>
      <c r="I64" s="44"/>
      <c r="J64" s="44"/>
      <c r="K64" s="44"/>
      <c r="L64" s="44"/>
      <c r="M64" s="45"/>
      <c r="N64" s="45"/>
      <c r="O64" s="45"/>
      <c r="P64" s="46"/>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row>
    <row r="65" spans="1:60" ht="12.6" customHeight="1">
      <c r="A65" s="44"/>
      <c r="B65" s="44"/>
      <c r="C65" s="44"/>
      <c r="D65" s="44"/>
      <c r="E65" s="44"/>
      <c r="F65" s="44"/>
      <c r="G65" s="44"/>
      <c r="H65" s="44"/>
      <c r="I65" s="44"/>
      <c r="J65" s="44"/>
      <c r="K65" s="44"/>
      <c r="L65" s="44"/>
      <c r="M65" s="45"/>
      <c r="N65" s="45"/>
      <c r="O65" s="45"/>
      <c r="P65" s="46"/>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row>
    <row r="66" spans="1:60" ht="12.6" customHeight="1">
      <c r="A66" s="44"/>
      <c r="B66" s="44"/>
      <c r="C66" s="44"/>
      <c r="D66" s="44"/>
      <c r="E66" s="44"/>
      <c r="F66" s="44"/>
      <c r="G66" s="44"/>
      <c r="H66" s="44"/>
      <c r="I66" s="44"/>
      <c r="J66" s="44"/>
      <c r="K66" s="44"/>
      <c r="L66" s="44"/>
      <c r="M66" s="45"/>
      <c r="N66" s="45"/>
      <c r="O66" s="45"/>
      <c r="P66" s="46"/>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row>
    <row r="67" spans="1:60" ht="12.6" customHeight="1">
      <c r="A67" s="44"/>
      <c r="B67" s="44"/>
      <c r="C67" s="44"/>
      <c r="D67" s="44"/>
      <c r="E67" s="44"/>
      <c r="F67" s="44"/>
      <c r="G67" s="44"/>
      <c r="H67" s="44"/>
      <c r="I67" s="44"/>
      <c r="J67" s="44"/>
      <c r="K67" s="44"/>
      <c r="L67" s="44"/>
      <c r="M67" s="45"/>
      <c r="N67" s="45"/>
      <c r="O67" s="45"/>
      <c r="P67" s="46"/>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row>
    <row r="68" spans="1:60" ht="12.6" customHeight="1">
      <c r="A68" s="44"/>
      <c r="B68" s="44"/>
      <c r="C68" s="44"/>
      <c r="D68" s="44"/>
      <c r="E68" s="44"/>
      <c r="F68" s="44"/>
      <c r="G68" s="44"/>
      <c r="H68" s="44"/>
      <c r="I68" s="44"/>
      <c r="J68" s="44"/>
      <c r="K68" s="44"/>
      <c r="L68" s="44"/>
      <c r="M68" s="45"/>
      <c r="N68" s="45"/>
      <c r="O68" s="45"/>
      <c r="P68" s="46"/>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row>
    <row r="69" spans="1:60" ht="12.6" customHeight="1">
      <c r="A69" s="44"/>
      <c r="B69" s="44"/>
      <c r="C69" s="44"/>
      <c r="D69" s="44"/>
      <c r="E69" s="44"/>
      <c r="F69" s="44"/>
      <c r="G69" s="44"/>
      <c r="H69" s="44"/>
      <c r="I69" s="44"/>
      <c r="J69" s="44"/>
      <c r="K69" s="44"/>
      <c r="L69" s="44"/>
      <c r="M69" s="45"/>
      <c r="N69" s="45"/>
      <c r="O69" s="45"/>
      <c r="P69" s="46"/>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row>
    <row r="70" spans="1:60" ht="12.6" customHeight="1">
      <c r="A70" s="44"/>
      <c r="B70" s="44"/>
      <c r="C70" s="44"/>
      <c r="D70" s="44"/>
      <c r="E70" s="44"/>
      <c r="F70" s="44"/>
      <c r="G70" s="44"/>
      <c r="H70" s="44"/>
      <c r="I70" s="44"/>
      <c r="J70" s="44"/>
      <c r="K70" s="44"/>
      <c r="L70" s="44"/>
      <c r="M70" s="45"/>
      <c r="N70" s="45"/>
      <c r="O70" s="45"/>
      <c r="P70" s="46"/>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row>
    <row r="71" spans="1:60" ht="12.6" customHeight="1">
      <c r="A71" s="44"/>
      <c r="B71" s="44"/>
      <c r="C71" s="44"/>
      <c r="D71" s="44"/>
      <c r="E71" s="44"/>
      <c r="F71" s="44"/>
      <c r="G71" s="44"/>
      <c r="H71" s="44"/>
      <c r="I71" s="44"/>
      <c r="J71" s="44"/>
      <c r="K71" s="44"/>
      <c r="L71" s="44"/>
      <c r="M71" s="45"/>
      <c r="N71" s="45"/>
      <c r="O71" s="45"/>
      <c r="P71" s="46"/>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row>
    <row r="72" spans="1:60" ht="12.6" customHeight="1">
      <c r="A72" s="44"/>
      <c r="B72" s="44"/>
      <c r="C72" s="44"/>
      <c r="D72" s="44"/>
      <c r="E72" s="44"/>
      <c r="F72" s="44"/>
      <c r="G72" s="44"/>
      <c r="H72" s="44"/>
      <c r="I72" s="44"/>
      <c r="J72" s="44"/>
      <c r="K72" s="44"/>
      <c r="L72" s="44"/>
      <c r="M72" s="45"/>
      <c r="N72" s="45"/>
      <c r="O72" s="45"/>
      <c r="P72" s="46"/>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row>
    <row r="73" spans="1:60" ht="12.6" customHeight="1"/>
    <row r="74" spans="1:60" ht="12.6" customHeight="1"/>
    <row r="75" spans="1:60" ht="12.6" customHeight="1"/>
    <row r="76" spans="1:60" ht="12.6" customHeight="1"/>
  </sheetData>
  <sheetProtection algorithmName="SHA-512" hashValue="aqY7O6NvHVgRCM59swfAunTNgAeEw09wYNX74HEAQqy24VHB6WJs+zHz1nhcIoh5seXMwXTim3P3hDg/ogOFAQ==" saltValue="Bu2c+WnuAVzED0pSgt0muA==" spinCount="100000" sheet="1" objects="1" scenarios="1"/>
  <mergeCells count="101">
    <mergeCell ref="A59:B60"/>
    <mergeCell ref="I59:M59"/>
    <mergeCell ref="I60:M60"/>
    <mergeCell ref="A61:K61"/>
    <mergeCell ref="T61:AD61"/>
    <mergeCell ref="AM61:AW61"/>
    <mergeCell ref="A54:B54"/>
    <mergeCell ref="I54:M54"/>
    <mergeCell ref="A55:B56"/>
    <mergeCell ref="I55:M55"/>
    <mergeCell ref="I56:M56"/>
    <mergeCell ref="A57:B58"/>
    <mergeCell ref="I57:M58"/>
    <mergeCell ref="A53:K53"/>
    <mergeCell ref="T53:AD53"/>
    <mergeCell ref="AM53:AW53"/>
    <mergeCell ref="P44:AG44"/>
    <mergeCell ref="AH44:AO44"/>
    <mergeCell ref="BC44:BD44"/>
    <mergeCell ref="A41:B42"/>
    <mergeCell ref="C41:K42"/>
    <mergeCell ref="P41:R41"/>
    <mergeCell ref="A39:B39"/>
    <mergeCell ref="C39:K39"/>
    <mergeCell ref="Q39:R39"/>
    <mergeCell ref="A40:B40"/>
    <mergeCell ref="C40:G40"/>
    <mergeCell ref="I40:K40"/>
    <mergeCell ref="P40:R40"/>
    <mergeCell ref="BG44:BH44"/>
    <mergeCell ref="A46:A47"/>
    <mergeCell ref="BE44:BF44"/>
    <mergeCell ref="AP44:AX44"/>
    <mergeCell ref="AY44:AZ44"/>
    <mergeCell ref="P36:X36"/>
    <mergeCell ref="A37:B38"/>
    <mergeCell ref="C37:K37"/>
    <mergeCell ref="P37:X37"/>
    <mergeCell ref="D38:G38"/>
    <mergeCell ref="I38:K38"/>
    <mergeCell ref="Q38:R38"/>
    <mergeCell ref="A35:B36"/>
    <mergeCell ref="D35:E35"/>
    <mergeCell ref="F35:K35"/>
    <mergeCell ref="C36:K36"/>
    <mergeCell ref="N36:O37"/>
    <mergeCell ref="A34:K34"/>
    <mergeCell ref="R24:R25"/>
    <mergeCell ref="A25:F25"/>
    <mergeCell ref="A26:F26"/>
    <mergeCell ref="A27:F27"/>
    <mergeCell ref="I27:K30"/>
    <mergeCell ref="A28:F28"/>
    <mergeCell ref="A29:F29"/>
    <mergeCell ref="A30:F30"/>
    <mergeCell ref="A31:F31"/>
    <mergeCell ref="I31:K31"/>
    <mergeCell ref="A32:F32"/>
    <mergeCell ref="I32:K32"/>
    <mergeCell ref="A33:F33"/>
    <mergeCell ref="P24:P25"/>
    <mergeCell ref="A22:F22"/>
    <mergeCell ref="I22:K22"/>
    <mergeCell ref="A23:F23"/>
    <mergeCell ref="A24:F24"/>
    <mergeCell ref="I24:K25"/>
    <mergeCell ref="A19:F19"/>
    <mergeCell ref="I19:K19"/>
    <mergeCell ref="A20:F20"/>
    <mergeCell ref="I20:K20"/>
    <mergeCell ref="A21:F21"/>
    <mergeCell ref="I21:K21"/>
    <mergeCell ref="A18:F18"/>
    <mergeCell ref="I18:K18"/>
    <mergeCell ref="A10:F10"/>
    <mergeCell ref="I10:K10"/>
    <mergeCell ref="A11:F11"/>
    <mergeCell ref="I11:K11"/>
    <mergeCell ref="A12:F12"/>
    <mergeCell ref="I12:K12"/>
    <mergeCell ref="A7:F7"/>
    <mergeCell ref="I7:K7"/>
    <mergeCell ref="A8:F8"/>
    <mergeCell ref="I8:K8"/>
    <mergeCell ref="A9:F9"/>
    <mergeCell ref="I9:K9"/>
    <mergeCell ref="A13:F13"/>
    <mergeCell ref="I13:K13"/>
    <mergeCell ref="A14:F14"/>
    <mergeCell ref="I14:K14"/>
    <mergeCell ref="A15:F15"/>
    <mergeCell ref="I15:K15"/>
    <mergeCell ref="A1:K3"/>
    <mergeCell ref="L4:M4"/>
    <mergeCell ref="H5:K5"/>
    <mergeCell ref="A6:F6"/>
    <mergeCell ref="I6:K6"/>
    <mergeCell ref="A16:F16"/>
    <mergeCell ref="I16:K16"/>
    <mergeCell ref="A17:F17"/>
    <mergeCell ref="I17:K17"/>
  </mergeCells>
  <phoneticPr fontId="12"/>
  <conditionalFormatting sqref="G24:G25">
    <cfRule type="containsText" dxfId="1" priority="1" operator="containsText" text="メール依頼">
      <formula>NOT(ISERROR(SEARCH("メール依頼",G24)))</formula>
    </cfRule>
  </conditionalFormatting>
  <conditionalFormatting sqref="G25">
    <cfRule type="containsText" dxfId="0" priority="2" operator="containsText" text="メール依頼">
      <formula>NOT(ISERROR(SEARCH("メール依頼",G25)))</formula>
    </cfRule>
  </conditionalFormatting>
  <dataValidations count="1">
    <dataValidation imeMode="hiragana" allowBlank="1" showInputMessage="1" showErrorMessage="1" sqref="A49:B49" xr:uid="{FFB5D8B3-69E3-406D-916D-E3B421864CF8}"/>
  </dataValidations>
  <hyperlinks>
    <hyperlink ref="P36" r:id="rId1" xr:uid="{8264CE53-4F44-41BE-940F-0942795D2BF6}"/>
  </hyperlinks>
  <printOptions horizontalCentered="1"/>
  <pageMargins left="0.11811023622047245" right="0.11811023622047245" top="0.74803149606299213" bottom="0.74803149606299213" header="0.31496062992125984" footer="0.31496062992125984"/>
  <pageSetup paperSize="9" scale="6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2">
    <pageSetUpPr fitToPage="1"/>
  </sheetPr>
  <dimension ref="A1:CS116"/>
  <sheetViews>
    <sheetView showGridLines="0" view="pageBreakPreview" topLeftCell="A8"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77734375" style="193"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533" t="s">
        <v>65</v>
      </c>
      <c r="AJ1" s="533"/>
      <c r="AK1" s="533"/>
      <c r="AL1" s="533"/>
      <c r="AM1" s="533"/>
      <c r="AN1" s="533"/>
      <c r="AO1" s="533"/>
      <c r="AP1" s="534">
        <f>計算書!N4</f>
        <v>0</v>
      </c>
      <c r="AQ1" s="535"/>
      <c r="AR1" s="535"/>
      <c r="AS1" s="535"/>
      <c r="AT1" s="535"/>
      <c r="AU1" s="535"/>
      <c r="AV1" s="535"/>
      <c r="AW1" s="535"/>
      <c r="AX1" s="535"/>
      <c r="AZ1" s="132"/>
    </row>
    <row r="2" spans="1:97" ht="18" customHeight="1">
      <c r="AI2" s="543" t="s">
        <v>156</v>
      </c>
      <c r="AJ2" s="543"/>
      <c r="AK2" s="543"/>
      <c r="AL2" s="543"/>
      <c r="AM2" s="543"/>
      <c r="AN2" s="543"/>
      <c r="AO2" s="543"/>
      <c r="AP2" s="543"/>
      <c r="AQ2" s="543"/>
      <c r="AR2" s="543"/>
      <c r="AS2" s="543"/>
      <c r="AT2" s="543"/>
      <c r="AU2" s="543"/>
      <c r="AV2" s="543"/>
      <c r="AW2" s="543"/>
      <c r="AX2" s="543"/>
      <c r="AY2" s="132" t="s">
        <v>53</v>
      </c>
      <c r="AZ2" s="172"/>
      <c r="BA2" s="173"/>
      <c r="BB2" s="173"/>
      <c r="BC2" s="173"/>
      <c r="BD2" s="173"/>
      <c r="BE2" s="173"/>
      <c r="BF2" s="173"/>
      <c r="BG2" s="173"/>
      <c r="BH2" s="173"/>
      <c r="BI2" s="173"/>
      <c r="BJ2" s="173"/>
      <c r="BK2" s="173"/>
      <c r="BL2" s="173"/>
      <c r="BM2" s="173"/>
      <c r="BN2" s="173"/>
      <c r="BO2" s="173"/>
      <c r="BP2" s="173"/>
      <c r="BQ2" s="173"/>
      <c r="BR2" s="173"/>
      <c r="BS2" s="173"/>
      <c r="BT2" s="173"/>
      <c r="BU2" s="173"/>
      <c r="BV2" s="173"/>
      <c r="BW2" s="173"/>
      <c r="BX2" s="173"/>
      <c r="BY2" s="173"/>
      <c r="BZ2" s="173"/>
      <c r="CA2" s="173"/>
      <c r="CB2" s="173"/>
      <c r="CC2" s="173"/>
      <c r="CD2" s="173"/>
      <c r="CE2" s="173"/>
      <c r="CF2" s="173"/>
      <c r="CG2" s="173"/>
      <c r="CH2" s="173"/>
      <c r="CI2" s="173"/>
      <c r="CJ2" s="173"/>
      <c r="CK2" s="174"/>
      <c r="CL2" s="174"/>
      <c r="CM2" s="174"/>
      <c r="CN2" s="175"/>
      <c r="CO2" s="175"/>
      <c r="CP2" s="175"/>
      <c r="CQ2" s="175"/>
      <c r="CR2" s="175"/>
      <c r="CS2" s="175"/>
    </row>
    <row r="3" spans="1:97" ht="18" customHeight="1">
      <c r="AR3" s="521"/>
      <c r="AS3" s="521"/>
      <c r="AT3" s="521"/>
      <c r="AZ3" s="177"/>
      <c r="BA3" s="178"/>
      <c r="BB3" s="178"/>
      <c r="BC3" s="178"/>
      <c r="BD3" s="178"/>
      <c r="BE3" s="179"/>
      <c r="BF3" s="178"/>
      <c r="BG3" s="178"/>
      <c r="BH3" s="178"/>
      <c r="BI3" s="178"/>
      <c r="BJ3" s="178"/>
      <c r="BK3" s="178"/>
      <c r="BL3" s="178"/>
      <c r="BM3" s="178"/>
      <c r="BN3" s="178"/>
      <c r="BO3" s="178"/>
      <c r="BP3" s="178"/>
      <c r="BQ3" s="173"/>
      <c r="BR3" s="173"/>
      <c r="BS3" s="173"/>
      <c r="BT3" s="173"/>
      <c r="BU3" s="173"/>
      <c r="BV3" s="173"/>
      <c r="BW3" s="173"/>
      <c r="BX3" s="173"/>
      <c r="BY3" s="173"/>
      <c r="BZ3" s="173"/>
      <c r="CA3" s="173"/>
      <c r="CB3" s="173"/>
      <c r="CC3" s="173"/>
      <c r="CD3" s="173"/>
      <c r="CE3" s="173"/>
      <c r="CF3" s="173"/>
      <c r="CG3" s="173"/>
      <c r="CH3" s="173"/>
      <c r="CI3" s="173"/>
      <c r="CJ3" s="173"/>
      <c r="CK3" s="174"/>
      <c r="CL3" s="174"/>
      <c r="CM3" s="174"/>
      <c r="CN3" s="175"/>
      <c r="CO3" s="175"/>
      <c r="CP3" s="175"/>
      <c r="CQ3" s="175"/>
      <c r="CR3" s="175"/>
      <c r="CS3" s="175"/>
    </row>
    <row r="4" spans="1:97" ht="6" customHeight="1">
      <c r="A4" s="536" t="s">
        <v>0</v>
      </c>
      <c r="B4" s="536"/>
      <c r="C4" s="536"/>
      <c r="D4" s="536"/>
      <c r="E4" s="536"/>
      <c r="F4" s="536"/>
      <c r="G4" s="536"/>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Z4" s="181"/>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6"/>
      <c r="B5" s="536"/>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c r="AZ5" s="177"/>
      <c r="BB5" s="179"/>
      <c r="BG5" s="179"/>
    </row>
    <row r="6" spans="1:97" s="178" customFormat="1" ht="18" customHeight="1">
      <c r="A6" s="536"/>
      <c r="B6" s="536"/>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6"/>
      <c r="AJ6" s="536"/>
      <c r="AK6" s="536"/>
      <c r="AL6" s="536"/>
      <c r="AM6" s="536"/>
      <c r="AN6" s="536"/>
      <c r="AO6" s="536"/>
      <c r="AP6" s="536"/>
      <c r="AQ6" s="536"/>
      <c r="AR6" s="536"/>
      <c r="AS6" s="536"/>
      <c r="AT6" s="536"/>
      <c r="AU6" s="536"/>
      <c r="AV6" s="536"/>
      <c r="AW6" s="536"/>
      <c r="AX6" s="536"/>
      <c r="AZ6" s="177"/>
      <c r="BE6" s="179"/>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Z7" s="177"/>
    </row>
    <row r="8" spans="1:97" ht="18" customHeight="1">
      <c r="C8" s="537">
        <f>IF(計算書!C37="","",計算書!C37)</f>
        <v>0</v>
      </c>
      <c r="D8" s="537"/>
      <c r="E8" s="537"/>
      <c r="F8" s="537"/>
      <c r="G8" s="537"/>
      <c r="H8" s="537"/>
      <c r="I8" s="537"/>
      <c r="J8" s="537"/>
      <c r="K8" s="537"/>
      <c r="L8" s="537"/>
      <c r="M8" s="537"/>
      <c r="N8" s="537"/>
      <c r="O8" s="537"/>
      <c r="P8" s="537"/>
      <c r="Q8" s="537"/>
      <c r="R8" s="537"/>
      <c r="S8" s="537"/>
      <c r="T8" s="537"/>
      <c r="U8" s="537"/>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37"/>
      <c r="D9" s="537"/>
      <c r="E9" s="537"/>
      <c r="F9" s="537"/>
      <c r="G9" s="537"/>
      <c r="H9" s="537"/>
      <c r="I9" s="537"/>
      <c r="J9" s="537"/>
      <c r="K9" s="537"/>
      <c r="L9" s="537"/>
      <c r="M9" s="537"/>
      <c r="N9" s="537"/>
      <c r="O9" s="537"/>
      <c r="P9" s="537"/>
      <c r="Q9" s="537"/>
      <c r="R9" s="537"/>
      <c r="S9" s="537"/>
      <c r="T9" s="537"/>
      <c r="U9" s="537"/>
      <c r="V9" s="544" t="s">
        <v>192</v>
      </c>
      <c r="W9" s="544"/>
      <c r="X9" s="544"/>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38"/>
      <c r="D10" s="538"/>
      <c r="E10" s="538"/>
      <c r="F10" s="538"/>
      <c r="G10" s="538"/>
      <c r="H10" s="538"/>
      <c r="I10" s="538"/>
      <c r="J10" s="538"/>
      <c r="K10" s="538"/>
      <c r="L10" s="538"/>
      <c r="M10" s="538"/>
      <c r="N10" s="538"/>
      <c r="O10" s="538"/>
      <c r="P10" s="538"/>
      <c r="Q10" s="538"/>
      <c r="R10" s="538"/>
      <c r="S10" s="538"/>
      <c r="T10" s="538"/>
      <c r="U10" s="538"/>
      <c r="V10" s="545"/>
      <c r="W10" s="545"/>
      <c r="X10" s="545"/>
      <c r="Y10" s="185"/>
      <c r="Z10" s="184"/>
      <c r="AA10" s="171"/>
      <c r="AB10" s="171"/>
      <c r="AC10" s="171"/>
      <c r="AD10" s="171"/>
      <c r="AE10" s="171"/>
      <c r="AF10" s="171"/>
      <c r="AG10" s="171"/>
      <c r="AH10" s="171"/>
      <c r="AI10" s="171"/>
      <c r="AJ10" s="171"/>
      <c r="AK10" s="171"/>
      <c r="AL10" s="171"/>
      <c r="AM10" s="171"/>
      <c r="AN10" s="171"/>
      <c r="AZ10" s="172" t="s">
        <v>191</v>
      </c>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1"/>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39"/>
      <c r="AB12" s="540"/>
      <c r="AC12" s="540"/>
      <c r="AD12" s="540"/>
      <c r="AE12" s="540"/>
      <c r="AF12" s="540"/>
      <c r="AG12" s="540"/>
      <c r="AH12" s="540"/>
      <c r="AI12" s="540"/>
      <c r="AJ12" s="540"/>
      <c r="AK12" s="540"/>
      <c r="AL12" s="540"/>
      <c r="AM12" s="540"/>
      <c r="AN12" s="540"/>
      <c r="AO12" s="540"/>
      <c r="AP12" s="540"/>
      <c r="AQ12" s="540"/>
      <c r="AR12" s="540"/>
      <c r="AS12" s="540"/>
      <c r="AT12" s="540"/>
      <c r="AU12" s="540"/>
      <c r="AV12" s="540"/>
      <c r="AZ12" s="181"/>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1"/>
      <c r="AB13" s="542"/>
      <c r="AC13" s="542"/>
      <c r="AD13" s="542"/>
      <c r="AE13" s="542"/>
      <c r="AF13" s="542"/>
      <c r="AG13" s="542"/>
      <c r="AH13" s="542"/>
      <c r="AI13" s="542"/>
      <c r="AJ13" s="542"/>
      <c r="AK13" s="542"/>
      <c r="AL13" s="542"/>
      <c r="AM13" s="542"/>
      <c r="AN13" s="542"/>
      <c r="AO13" s="542"/>
      <c r="AP13" s="542"/>
      <c r="AQ13" s="542"/>
      <c r="AR13" s="542"/>
      <c r="AS13" s="542"/>
      <c r="AT13" s="542"/>
      <c r="AU13" s="542"/>
      <c r="AV13" s="542"/>
      <c r="AZ13" s="172"/>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1"/>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2" ht="18" customHeight="1">
      <c r="A17" s="171"/>
      <c r="B17" s="171"/>
      <c r="C17" s="514" t="s">
        <v>67</v>
      </c>
      <c r="D17" s="514"/>
      <c r="E17" s="514"/>
      <c r="F17" s="514"/>
      <c r="G17" s="514"/>
      <c r="H17" s="514"/>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row>
    <row r="18" spans="1:52" ht="18" customHeight="1">
      <c r="A18" s="171"/>
      <c r="B18" s="171"/>
    </row>
    <row r="19" spans="1:52" ht="18" customHeight="1">
      <c r="A19" s="515" t="s">
        <v>68</v>
      </c>
      <c r="B19" s="515"/>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c r="AQ19" s="515"/>
      <c r="AR19" s="515"/>
      <c r="AS19" s="515"/>
      <c r="AT19" s="515"/>
      <c r="AU19" s="515"/>
      <c r="AV19" s="515"/>
      <c r="AW19" s="515"/>
      <c r="AX19" s="515"/>
    </row>
    <row r="20" spans="1:52" ht="18" customHeight="1">
      <c r="A20" s="171"/>
      <c r="B20" s="171"/>
    </row>
    <row r="21" spans="1:52" s="171" customFormat="1" ht="18" customHeight="1">
      <c r="C21" s="516" t="s">
        <v>69</v>
      </c>
      <c r="D21" s="516"/>
      <c r="E21" s="516"/>
      <c r="F21" s="516"/>
      <c r="G21" s="516"/>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t="s">
        <v>70</v>
      </c>
      <c r="AI21" s="516"/>
      <c r="AJ21" s="516"/>
      <c r="AK21" s="516"/>
      <c r="AL21" s="516"/>
      <c r="AM21" s="516" t="s">
        <v>71</v>
      </c>
      <c r="AN21" s="516"/>
      <c r="AO21" s="516"/>
      <c r="AP21" s="516"/>
      <c r="AQ21" s="516"/>
      <c r="AR21" s="516" t="s">
        <v>72</v>
      </c>
      <c r="AS21" s="516"/>
      <c r="AT21" s="516"/>
      <c r="AU21" s="516"/>
      <c r="AV21" s="516"/>
      <c r="AZ21" s="194"/>
    </row>
    <row r="22" spans="1:52" s="171" customFormat="1" ht="30" customHeight="1">
      <c r="C22" s="507" t="str" cm="1">
        <f t="array" ref="C22">IFERROR(INDEX(計算書!U$7:U$31, SMALL(IF((計算書!U$7:U$31&lt;&gt;"")*(計算書!U$7:U$31&lt;&gt;0), ROW(計算書!U$7:U$31)-MIN(ROW(計算書!U$7:U$31))+1, ""), ROW(A1))), "")</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08" cm="1">
        <f t="array" ref="AH22">IFERROR(INDEX(計算書!V$7:V$31, SMALL(IF(計算書!V$7:V$31&lt;&gt;"", ROW(計算書!V$7:V$31)-MIN(ROW(計算書!V$7:V$31))+1, ""), ROW(A1))), "")</f>
        <v>0</v>
      </c>
      <c r="AI22" s="508"/>
      <c r="AJ22" s="508"/>
      <c r="AK22" s="508"/>
      <c r="AL22" s="508"/>
      <c r="AM22" s="509" cm="1">
        <f t="array" ref="AM22">IFERROR(INDEX(計算書!W$7:W$31, SMALL(IF(計算書!W$7:W$31&lt;&gt;"", ROW(計算書!W$7:W$31)-MIN(ROW(計算書!W$7:W$31))+1, ""), ROW(A1))), "")</f>
        <v>1</v>
      </c>
      <c r="AN22" s="509"/>
      <c r="AO22" s="509"/>
      <c r="AP22" s="509"/>
      <c r="AQ22" s="509"/>
      <c r="AR22" s="510" cm="1">
        <f t="array" ref="AR22">IFERROR(INDEX(計算書!X$7:X$31, SMALL(IF(計算書!X$7:X$31&lt;&gt;"", ROW(計算書!X$7:X$31)-MIN(ROW(計算書!X$7:X$31))+1, ""), ROW(A1))), "")</f>
        <v>0</v>
      </c>
      <c r="AS22" s="510"/>
      <c r="AT22" s="510"/>
      <c r="AU22" s="510"/>
      <c r="AV22" s="510"/>
      <c r="AZ22" s="194"/>
    </row>
    <row r="23" spans="1:52" s="171" customFormat="1" ht="30" customHeight="1">
      <c r="C23" s="507" t="str" cm="1">
        <f t="array" ref="C23">IFERROR(INDEX(計算書!U$7:U$31, SMALL(IF((計算書!U$7:U$31&lt;&gt;"")*(計算書!U$7:U$31&lt;&gt;0), ROW(計算書!U$7:U$31)-MIN(ROW(計算書!U$7:U$31))+1, ""), ROW(A2))), "")</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08" t="str" cm="1">
        <f t="array" ref="AH23">IFERROR(INDEX(計算書!V$7:V$31, SMALL(IF(計算書!V$7:V$31&lt;&gt;"", ROW(計算書!V$7:V$31)-MIN(ROW(計算書!V$7:V$31))+1, ""), ROW(A2))), "")</f>
        <v/>
      </c>
      <c r="AI23" s="508"/>
      <c r="AJ23" s="508"/>
      <c r="AK23" s="508"/>
      <c r="AL23" s="508"/>
      <c r="AM23" s="509" t="str" cm="1">
        <f t="array" ref="AM23">IFERROR(INDEX(計算書!W$7:W$31, SMALL(IF(計算書!W$7:W$31&lt;&gt;"", ROW(計算書!W$7:W$31)-MIN(ROW(計算書!W$7:W$31))+1, ""), ROW(A2))), "")</f>
        <v/>
      </c>
      <c r="AN23" s="509"/>
      <c r="AO23" s="509"/>
      <c r="AP23" s="509"/>
      <c r="AQ23" s="509"/>
      <c r="AR23" s="510" t="str" cm="1">
        <f t="array" ref="AR23">IFERROR(INDEX(計算書!X$7:X$31, SMALL(IF(計算書!X$7:X$31&lt;&gt;"", ROW(計算書!X$7:X$31)-MIN(ROW(計算書!X$7:X$31))+1, ""), ROW(A2))), "")</f>
        <v/>
      </c>
      <c r="AS23" s="510"/>
      <c r="AT23" s="510"/>
      <c r="AU23" s="510"/>
      <c r="AV23" s="510"/>
      <c r="AZ23" s="194"/>
    </row>
    <row r="24" spans="1:52" s="171" customFormat="1" ht="30" customHeight="1">
      <c r="C24" s="507" t="str" cm="1">
        <f t="array" ref="C24">IFERROR(INDEX(計算書!U$7:U$31, SMALL(IF((計算書!U$7:U$31&lt;&gt;"")*(計算書!U$7:U$31&lt;&gt;0), ROW(計算書!U$7:U$31)-MIN(ROW(計算書!U$7:U$31))+1, ""), ROW(A3))), "")</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08" t="str" cm="1">
        <f t="array" ref="AH24">IFERROR(INDEX(計算書!V$7:V$31, SMALL(IF(計算書!V$7:V$31&lt;&gt;"", ROW(計算書!V$7:V$31)-MIN(ROW(計算書!V$7:V$31))+1, ""), ROW(A3))), "")</f>
        <v/>
      </c>
      <c r="AI24" s="508"/>
      <c r="AJ24" s="508"/>
      <c r="AK24" s="508"/>
      <c r="AL24" s="508"/>
      <c r="AM24" s="509" t="str" cm="1">
        <f t="array" ref="AM24">IFERROR(INDEX(計算書!W$7:W$31, SMALL(IF(計算書!W$7:W$31&lt;&gt;"", ROW(計算書!W$7:W$31)-MIN(ROW(計算書!W$7:W$31))+1, ""), ROW(A3))), "")</f>
        <v/>
      </c>
      <c r="AN24" s="509"/>
      <c r="AO24" s="509"/>
      <c r="AP24" s="509"/>
      <c r="AQ24" s="509"/>
      <c r="AR24" s="510" t="str" cm="1">
        <f t="array" ref="AR24">IFERROR(INDEX(計算書!X$7:X$31, SMALL(IF(計算書!X$7:X$31&lt;&gt;"", ROW(計算書!X$7:X$31)-MIN(ROW(計算書!X$7:X$31))+1, ""), ROW(A3))), "")</f>
        <v/>
      </c>
      <c r="AS24" s="510"/>
      <c r="AT24" s="510"/>
      <c r="AU24" s="510"/>
      <c r="AV24" s="510"/>
      <c r="AZ24" s="194"/>
    </row>
    <row r="25" spans="1:52" s="171" customFormat="1" ht="30" customHeight="1">
      <c r="C25" s="507" t="str" cm="1">
        <f t="array" ref="C25">IFERROR(INDEX(計算書!U$7:U$31, SMALL(IF((計算書!U$7:U$31&lt;&gt;"")*(計算書!U$7:U$31&lt;&gt;0), ROW(計算書!U$7:U$31)-MIN(ROW(計算書!U$7:U$31))+1, ""), ROW(A4))), "")</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08" t="str" cm="1">
        <f t="array" ref="AH25">IFERROR(INDEX(計算書!V$7:V$31, SMALL(IF(計算書!V$7:V$31&lt;&gt;"", ROW(計算書!V$7:V$31)-MIN(ROW(計算書!V$7:V$31))+1, ""), ROW(A4))), "")</f>
        <v/>
      </c>
      <c r="AI25" s="508"/>
      <c r="AJ25" s="508"/>
      <c r="AK25" s="508"/>
      <c r="AL25" s="508"/>
      <c r="AM25" s="509" t="str" cm="1">
        <f t="array" ref="AM25">IFERROR(INDEX(計算書!W$7:W$31, SMALL(IF(計算書!W$7:W$31&lt;&gt;"", ROW(計算書!W$7:W$31)-MIN(ROW(計算書!W$7:W$31))+1, ""), ROW(A4))), "")</f>
        <v/>
      </c>
      <c r="AN25" s="509"/>
      <c r="AO25" s="509"/>
      <c r="AP25" s="509"/>
      <c r="AQ25" s="509"/>
      <c r="AR25" s="510" t="str" cm="1">
        <f t="array" ref="AR25">IFERROR(INDEX(計算書!X$7:X$31, SMALL(IF(計算書!X$7:X$31&lt;&gt;"", ROW(計算書!X$7:X$31)-MIN(ROW(計算書!X$7:X$31))+1, ""), ROW(A4))), "")</f>
        <v/>
      </c>
      <c r="AS25" s="510"/>
      <c r="AT25" s="510"/>
      <c r="AU25" s="510"/>
      <c r="AV25" s="510"/>
      <c r="AZ25" s="194"/>
    </row>
    <row r="26" spans="1:52" s="171" customFormat="1" ht="30" customHeight="1">
      <c r="C26" s="507" t="str" cm="1">
        <f t="array" ref="C26">IFERROR(INDEX(計算書!U$7:U$31, SMALL(IF((計算書!U$7:U$31&lt;&gt;"")*(計算書!U$7:U$31&lt;&gt;0), ROW(計算書!U$7:U$31)-MIN(ROW(計算書!U$7:U$31))+1, ""), ROW(A5))), "")</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08" t="str" cm="1">
        <f t="array" ref="AH26">IFERROR(INDEX(計算書!V$7:V$31, SMALL(IF(計算書!V$7:V$31&lt;&gt;"", ROW(計算書!V$7:V$31)-MIN(ROW(計算書!V$7:V$31))+1, ""), ROW(A5))), "")</f>
        <v/>
      </c>
      <c r="AI26" s="508"/>
      <c r="AJ26" s="508"/>
      <c r="AK26" s="508"/>
      <c r="AL26" s="508"/>
      <c r="AM26" s="509" t="str" cm="1">
        <f t="array" ref="AM26">IFERROR(INDEX(計算書!W$7:W$31, SMALL(IF(計算書!W$7:W$31&lt;&gt;"", ROW(計算書!W$7:W$31)-MIN(ROW(計算書!W$7:W$31))+1, ""), ROW(A5))), "")</f>
        <v/>
      </c>
      <c r="AN26" s="509"/>
      <c r="AO26" s="509"/>
      <c r="AP26" s="509"/>
      <c r="AQ26" s="509"/>
      <c r="AR26" s="510" t="str" cm="1">
        <f t="array" ref="AR26">IFERROR(INDEX(計算書!X$7:X$31, SMALL(IF(計算書!X$7:X$31&lt;&gt;"", ROW(計算書!X$7:X$31)-MIN(ROW(計算書!X$7:X$31))+1, ""), ROW(A5))), "")</f>
        <v/>
      </c>
      <c r="AS26" s="510"/>
      <c r="AT26" s="510"/>
      <c r="AU26" s="510"/>
      <c r="AV26" s="510"/>
      <c r="AZ26" s="194"/>
    </row>
    <row r="27" spans="1:52" s="171" customFormat="1" ht="30" customHeight="1">
      <c r="C27" s="507" t="str" cm="1">
        <f t="array" ref="C27">IFERROR(INDEX(計算書!U$7:U$31, SMALL(IF((計算書!U$7:U$31&lt;&gt;"")*(計算書!U$7:U$31&lt;&gt;0), ROW(計算書!U$7:U$31)-MIN(ROW(計算書!U$7:U$31))+1, ""), ROW(A6))), "")</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08" t="str" cm="1">
        <f t="array" ref="AH27">IFERROR(INDEX(計算書!V$7:V$31, SMALL(IF(計算書!V$7:V$31&lt;&gt;"", ROW(計算書!V$7:V$31)-MIN(ROW(計算書!V$7:V$31))+1, ""), ROW(A6))), "")</f>
        <v/>
      </c>
      <c r="AI27" s="508"/>
      <c r="AJ27" s="508"/>
      <c r="AK27" s="508"/>
      <c r="AL27" s="508"/>
      <c r="AM27" s="509" t="str" cm="1">
        <f t="array" ref="AM27">IFERROR(INDEX(計算書!W$7:W$31, SMALL(IF(計算書!W$7:W$31&lt;&gt;"", ROW(計算書!W$7:W$31)-MIN(ROW(計算書!W$7:W$31))+1, ""), ROW(A6))), "")</f>
        <v/>
      </c>
      <c r="AN27" s="509"/>
      <c r="AO27" s="509"/>
      <c r="AP27" s="509"/>
      <c r="AQ27" s="509"/>
      <c r="AR27" s="510" t="str" cm="1">
        <f t="array" ref="AR27">IFERROR(INDEX(計算書!X$7:X$31, SMALL(IF(計算書!X$7:X$31&lt;&gt;"", ROW(計算書!X$7:X$31)-MIN(ROW(計算書!X$7:X$31))+1, ""), ROW(A6))), "")</f>
        <v/>
      </c>
      <c r="AS27" s="510"/>
      <c r="AT27" s="510"/>
      <c r="AU27" s="510"/>
      <c r="AV27" s="510"/>
      <c r="AZ27" s="194"/>
    </row>
    <row r="28" spans="1:52" s="171" customFormat="1" ht="30" customHeight="1">
      <c r="C28" s="507" t="str" cm="1">
        <f t="array" ref="C28">IFERROR(INDEX(計算書!U$7:U$31, SMALL(IF((計算書!U$7:U$31&lt;&gt;"")*(計算書!U$7:U$31&lt;&gt;0), ROW(計算書!U$7:U$31)-MIN(ROW(計算書!U$7:U$31))+1, ""), ROW(A7))), "")</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8" t="str" cm="1">
        <f t="array" ref="AH28">IFERROR(INDEX(計算書!V$7:V$31, SMALL(IF(計算書!V$7:V$31&lt;&gt;"", ROW(計算書!V$7:V$31)-MIN(ROW(計算書!V$7:V$31))+1, ""), ROW(A7))), "")</f>
        <v/>
      </c>
      <c r="AI28" s="508"/>
      <c r="AJ28" s="508"/>
      <c r="AK28" s="508"/>
      <c r="AL28" s="508"/>
      <c r="AM28" s="509" t="str" cm="1">
        <f t="array" ref="AM28">IFERROR(INDEX(計算書!W$7:W$31, SMALL(IF(計算書!W$7:W$31&lt;&gt;"", ROW(計算書!W$7:W$31)-MIN(ROW(計算書!W$7:W$31))+1, ""), ROW(A7))), "")</f>
        <v/>
      </c>
      <c r="AN28" s="509"/>
      <c r="AO28" s="509"/>
      <c r="AP28" s="509"/>
      <c r="AQ28" s="509"/>
      <c r="AR28" s="510" t="str" cm="1">
        <f t="array" ref="AR28">IFERROR(INDEX(計算書!X$7:X$31, SMALL(IF(計算書!X$7:X$31&lt;&gt;"", ROW(計算書!X$7:X$31)-MIN(ROW(計算書!X$7:X$31))+1, ""), ROW(A7))), "")</f>
        <v/>
      </c>
      <c r="AS28" s="510"/>
      <c r="AT28" s="510"/>
      <c r="AU28" s="510"/>
      <c r="AV28" s="510"/>
      <c r="AZ28" s="194"/>
    </row>
    <row r="29" spans="1:52" s="171" customFormat="1" ht="30" customHeight="1">
      <c r="C29" s="507" t="str" cm="1">
        <f t="array" ref="C29">IFERROR(INDEX(計算書!U$7:U$31, SMALL(IF((計算書!U$7:U$31&lt;&gt;"")*(計算書!U$7:U$31&lt;&gt;0), ROW(計算書!U$7:U$31)-MIN(ROW(計算書!U$7:U$31))+1, ""), ROW(A8))), "")</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08" t="str" cm="1">
        <f t="array" ref="AH29">IFERROR(INDEX(計算書!V$7:V$31, SMALL(IF(計算書!V$7:V$31&lt;&gt;"", ROW(計算書!V$7:V$31)-MIN(ROW(計算書!V$7:V$31))+1, ""), ROW(A8))), "")</f>
        <v/>
      </c>
      <c r="AI29" s="508"/>
      <c r="AJ29" s="508"/>
      <c r="AK29" s="508"/>
      <c r="AL29" s="508"/>
      <c r="AM29" s="509" t="str" cm="1">
        <f t="array" ref="AM29">IFERROR(INDEX(計算書!W$7:W$31, SMALL(IF(計算書!W$7:W$31&lt;&gt;"", ROW(計算書!W$7:W$31)-MIN(ROW(計算書!W$7:W$31))+1, ""), ROW(A8))), "")</f>
        <v/>
      </c>
      <c r="AN29" s="509"/>
      <c r="AO29" s="509"/>
      <c r="AP29" s="509"/>
      <c r="AQ29" s="509"/>
      <c r="AR29" s="510" t="str" cm="1">
        <f t="array" ref="AR29">IFERROR(INDEX(計算書!X$7:X$31, SMALL(IF(計算書!X$7:X$31&lt;&gt;"", ROW(計算書!X$7:X$31)-MIN(ROW(計算書!X$7:X$31))+1, ""), ROW(A8))), "")</f>
        <v/>
      </c>
      <c r="AS29" s="510"/>
      <c r="AT29" s="510"/>
      <c r="AU29" s="510"/>
      <c r="AV29" s="510"/>
      <c r="AZ29" s="194"/>
    </row>
    <row r="30" spans="1:52" s="171" customFormat="1" ht="30" customHeight="1">
      <c r="C30" s="507" t="str" cm="1">
        <f t="array" ref="C30">IFERROR(INDEX(計算書!U$7:U$31, SMALL(IF((計算書!U$7:U$31&lt;&gt;"")*(計算書!U$7:U$31&lt;&gt;0), ROW(計算書!U$7:U$31)-MIN(ROW(計算書!U$7:U$31))+1, ""), ROW(A9))), "")</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8" t="str" cm="1">
        <f t="array" ref="AH30">IFERROR(INDEX(計算書!V$7:V$31, SMALL(IF(計算書!V$7:V$31&lt;&gt;"", ROW(計算書!V$7:V$31)-MIN(ROW(計算書!V$7:V$31))+1, ""), ROW(A9))), "")</f>
        <v/>
      </c>
      <c r="AI30" s="508"/>
      <c r="AJ30" s="508"/>
      <c r="AK30" s="508"/>
      <c r="AL30" s="508"/>
      <c r="AM30" s="509" t="str" cm="1">
        <f t="array" ref="AM30">IFERROR(INDEX(計算書!W$7:W$31, SMALL(IF(計算書!W$7:W$31&lt;&gt;"", ROW(計算書!W$7:W$31)-MIN(ROW(計算書!W$7:W$31))+1, ""), ROW(A9))), "")</f>
        <v/>
      </c>
      <c r="AN30" s="509"/>
      <c r="AO30" s="509"/>
      <c r="AP30" s="509"/>
      <c r="AQ30" s="509"/>
      <c r="AR30" s="510" t="str" cm="1">
        <f t="array" ref="AR30">IFERROR(INDEX(計算書!X$7:X$31, SMALL(IF(計算書!X$7:X$31&lt;&gt;"", ROW(計算書!X$7:X$31)-MIN(ROW(計算書!X$7:X$31))+1, ""), ROW(A9))), "")</f>
        <v/>
      </c>
      <c r="AS30" s="510"/>
      <c r="AT30" s="510"/>
      <c r="AU30" s="510"/>
      <c r="AV30" s="510"/>
      <c r="AZ30" s="194"/>
    </row>
    <row r="31" spans="1:52" s="171" customFormat="1" ht="30" customHeight="1">
      <c r="C31" s="507" t="str" cm="1">
        <f t="array" ref="C31">IFERROR(INDEX(計算書!U$7:U$31, SMALL(IF((計算書!U$7:U$31&lt;&gt;"")*(計算書!U$7:U$31&lt;&gt;0), ROW(計算書!U$7:U$31)-MIN(ROW(計算書!U$7:U$31))+1, ""), ROW(A10))), "")</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08" t="str" cm="1">
        <f t="array" ref="AH31">IFERROR(INDEX(計算書!V$7:V$31, SMALL(IF(計算書!V$7:V$31&lt;&gt;"", ROW(計算書!V$7:V$31)-MIN(ROW(計算書!V$7:V$31))+1, ""), ROW(A10))), "")</f>
        <v/>
      </c>
      <c r="AI31" s="508"/>
      <c r="AJ31" s="508"/>
      <c r="AK31" s="508"/>
      <c r="AL31" s="508"/>
      <c r="AM31" s="509" t="str" cm="1">
        <f t="array" ref="AM31">IFERROR(INDEX(計算書!W$7:W$31, SMALL(IF(計算書!W$7:W$31&lt;&gt;"", ROW(計算書!W$7:W$31)-MIN(ROW(計算書!W$7:W$31))+1, ""), ROW(A10))), "")</f>
        <v/>
      </c>
      <c r="AN31" s="509"/>
      <c r="AO31" s="509"/>
      <c r="AP31" s="509"/>
      <c r="AQ31" s="509"/>
      <c r="AR31" s="510" t="str" cm="1">
        <f t="array" ref="AR31">IFERROR(INDEX(計算書!X$7:X$31, SMALL(IF(計算書!X$7:X$31&lt;&gt;"", ROW(計算書!X$7:X$31)-MIN(ROW(計算書!X$7:X$31))+1, ""), ROW(A10))), "")</f>
        <v/>
      </c>
      <c r="AS31" s="510"/>
      <c r="AT31" s="510"/>
      <c r="AU31" s="510"/>
      <c r="AV31" s="510"/>
      <c r="AZ31" s="194"/>
    </row>
    <row r="32" spans="1:52" s="171" customFormat="1" ht="30" customHeight="1">
      <c r="C32" s="507" t="str" cm="1">
        <f t="array" ref="C32">IFERROR(INDEX(計算書!U$7:U$31, SMALL(IF((計算書!U$7:U$31&lt;&gt;"")*(計算書!U$7:U$31&lt;&gt;0), ROW(計算書!U$7:U$31)-MIN(ROW(計算書!U$7:U$31))+1, ""), ROW(A11))), "")</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8" t="str" cm="1">
        <f t="array" ref="AH32">IFERROR(INDEX(計算書!V$7:V$30, SMALL(IF(計算書!V$7:V$30&lt;&gt;"", ROW(計算書!V$7:V$30)-MIN(ROW(計算書!V$7:V$30))+1, ""), ROW(A11))), "")</f>
        <v/>
      </c>
      <c r="AI32" s="508"/>
      <c r="AJ32" s="508"/>
      <c r="AK32" s="508"/>
      <c r="AL32" s="508"/>
      <c r="AM32" s="509" t="str" cm="1">
        <f t="array" ref="AM32">IFERROR(INDEX(計算書!W$7:W$30, SMALL(IF(計算書!W$7:W$30&lt;&gt;"", ROW(計算書!W$7:W$30)-MIN(ROW(計算書!W$7:W$30))+1, ""), ROW(A11))), "")</f>
        <v/>
      </c>
      <c r="AN32" s="509"/>
      <c r="AO32" s="509"/>
      <c r="AP32" s="509"/>
      <c r="AQ32" s="509"/>
      <c r="AR32" s="510" t="str" cm="1">
        <f t="array" ref="AR32">IFERROR(INDEX(計算書!X$7:X$30, SMALL(IF(計算書!X$7:X$30&lt;&gt;"", ROW(計算書!X$7:X$30)-MIN(ROW(計算書!X$7:X$30))+1, ""), ROW(A11))), "")</f>
        <v/>
      </c>
      <c r="AS32" s="510"/>
      <c r="AT32" s="510"/>
      <c r="AU32" s="510"/>
      <c r="AV32" s="510"/>
      <c r="AZ32" s="194"/>
    </row>
    <row r="33" spans="3:97" s="171" customFormat="1" ht="18" customHeight="1">
      <c r="N33" s="195"/>
      <c r="AB33" s="196"/>
      <c r="AH33" s="511" t="s">
        <v>2</v>
      </c>
      <c r="AI33" s="511"/>
      <c r="AJ33" s="511"/>
      <c r="AK33" s="511"/>
      <c r="AL33" s="511"/>
      <c r="AM33" s="511"/>
      <c r="AN33" s="511"/>
      <c r="AO33" s="511"/>
      <c r="AP33" s="511"/>
      <c r="AQ33" s="511"/>
      <c r="AR33" s="512">
        <f>AR35-AR34</f>
        <v>0</v>
      </c>
      <c r="AS33" s="513"/>
      <c r="AT33" s="513"/>
      <c r="AU33" s="513"/>
      <c r="AV33" s="513"/>
      <c r="AZ33" s="197"/>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3:97" s="171" customFormat="1" ht="18" customHeight="1">
      <c r="N34" s="201"/>
      <c r="AH34" s="511" t="s">
        <v>1</v>
      </c>
      <c r="AI34" s="511"/>
      <c r="AJ34" s="511"/>
      <c r="AK34" s="511"/>
      <c r="AL34" s="511"/>
      <c r="AM34" s="511"/>
      <c r="AN34" s="511"/>
      <c r="AO34" s="511"/>
      <c r="AP34" s="511"/>
      <c r="AQ34" s="511"/>
      <c r="AR34" s="512">
        <f>ROUND(AR35-(AR35/(1+0.1)),0)</f>
        <v>0</v>
      </c>
      <c r="AS34" s="512"/>
      <c r="AT34" s="512"/>
      <c r="AU34" s="512"/>
      <c r="AV34" s="512"/>
      <c r="AZ34" s="197" t="s">
        <v>137</v>
      </c>
      <c r="BA34" s="517"/>
      <c r="BB34" s="517"/>
      <c r="BC34" s="517"/>
      <c r="BD34" s="517"/>
      <c r="BE34" s="517"/>
      <c r="BF34" s="517"/>
      <c r="BG34" s="517"/>
      <c r="BH34" s="517"/>
      <c r="BI34" s="517"/>
      <c r="BJ34" s="517"/>
      <c r="BK34" s="517"/>
      <c r="BL34" s="517"/>
      <c r="BM34" s="517"/>
      <c r="BN34" s="517"/>
      <c r="BO34" s="517"/>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3:97" s="171" customFormat="1" ht="18" customHeight="1">
      <c r="N35" s="201"/>
      <c r="AH35" s="511" t="s">
        <v>88</v>
      </c>
      <c r="AI35" s="511"/>
      <c r="AJ35" s="511"/>
      <c r="AK35" s="511"/>
      <c r="AL35" s="511"/>
      <c r="AM35" s="511"/>
      <c r="AN35" s="511"/>
      <c r="AO35" s="511"/>
      <c r="AP35" s="511"/>
      <c r="AQ35" s="511"/>
      <c r="AR35" s="512">
        <f>SUM(AR22:AV32)</f>
        <v>0</v>
      </c>
      <c r="AS35" s="512"/>
      <c r="AT35" s="512"/>
      <c r="AU35" s="512"/>
      <c r="AV35" s="512"/>
      <c r="AZ35" s="197"/>
      <c r="BA35" s="517"/>
      <c r="BB35" s="517"/>
      <c r="BC35" s="517"/>
      <c r="BD35" s="517"/>
      <c r="BE35" s="517"/>
      <c r="BF35" s="517"/>
      <c r="BG35" s="517"/>
      <c r="BH35" s="517"/>
      <c r="BI35" s="517"/>
      <c r="BJ35" s="517"/>
      <c r="BK35" s="517"/>
      <c r="BL35" s="517"/>
      <c r="BM35" s="517"/>
      <c r="BN35" s="517"/>
      <c r="BO35" s="517"/>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3: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8"/>
      <c r="BA36" s="518"/>
      <c r="BB36" s="518"/>
      <c r="BC36" s="518"/>
      <c r="BD36" s="518"/>
      <c r="BE36" s="518"/>
      <c r="BF36" s="518"/>
      <c r="BG36" s="518"/>
      <c r="BH36" s="518"/>
      <c r="BI36" s="518"/>
      <c r="BJ36" s="518"/>
      <c r="BK36" s="518"/>
      <c r="BL36" s="518"/>
      <c r="BM36" s="518"/>
      <c r="BN36" s="518"/>
      <c r="BO36" s="518"/>
      <c r="BP36" s="518"/>
      <c r="BQ36" s="518"/>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3:97" ht="30" customHeight="1" thickBot="1">
      <c r="H37" s="515" t="s">
        <v>73</v>
      </c>
      <c r="I37" s="515"/>
      <c r="J37" s="515"/>
      <c r="K37" s="515"/>
      <c r="L37" s="515"/>
      <c r="M37" s="515"/>
      <c r="N37" s="515"/>
      <c r="O37" s="532">
        <f t="shared" ref="O37" si="0">$AR$35</f>
        <v>0</v>
      </c>
      <c r="P37" s="532"/>
      <c r="Q37" s="532"/>
      <c r="R37" s="532"/>
      <c r="S37" s="532"/>
      <c r="T37" s="532"/>
      <c r="U37" s="532"/>
      <c r="V37" s="532"/>
      <c r="W37" s="532"/>
      <c r="X37" s="532"/>
      <c r="Y37" s="532"/>
      <c r="Z37" s="532"/>
      <c r="AA37" s="532"/>
      <c r="AB37" s="532"/>
      <c r="AC37" s="532"/>
      <c r="AD37" s="532"/>
      <c r="AE37" s="532"/>
      <c r="AF37" s="532"/>
      <c r="AG37" s="532"/>
      <c r="AH37" s="532"/>
      <c r="AI37" s="532"/>
      <c r="AJ37" s="532"/>
      <c r="AK37" s="203" t="s">
        <v>74</v>
      </c>
      <c r="AL37" s="204"/>
      <c r="AM37" s="171"/>
      <c r="AN37" s="171"/>
      <c r="AO37" s="171"/>
      <c r="AP37" s="171"/>
      <c r="AZ37" s="518"/>
      <c r="BA37" s="518"/>
      <c r="BB37" s="518"/>
      <c r="BC37" s="518"/>
      <c r="BD37" s="518"/>
      <c r="BE37" s="518"/>
      <c r="BF37" s="518"/>
      <c r="BG37" s="518"/>
      <c r="BH37" s="518"/>
      <c r="BI37" s="518"/>
      <c r="BJ37" s="518"/>
      <c r="BK37" s="518"/>
      <c r="BL37" s="518"/>
      <c r="BM37" s="518"/>
      <c r="BN37" s="518"/>
      <c r="BO37" s="518"/>
      <c r="BP37" s="518"/>
      <c r="BQ37" s="518"/>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3:97" ht="18" customHeight="1">
      <c r="H38" s="171"/>
      <c r="I38" s="171"/>
      <c r="J38" s="171"/>
      <c r="K38" s="171"/>
      <c r="L38" s="171"/>
      <c r="M38" s="171"/>
      <c r="N38" s="171"/>
      <c r="O38" s="519"/>
      <c r="P38" s="519"/>
      <c r="Q38" s="519"/>
      <c r="R38" s="519"/>
      <c r="S38" s="519"/>
      <c r="T38" s="519"/>
      <c r="U38" s="519"/>
      <c r="V38" s="519"/>
      <c r="W38" s="519"/>
      <c r="X38" s="519"/>
      <c r="Y38" s="519"/>
      <c r="Z38" s="519"/>
      <c r="AA38" s="519"/>
      <c r="AB38" s="519"/>
      <c r="AC38" s="519"/>
      <c r="AD38" s="519"/>
      <c r="AE38" s="519"/>
      <c r="AF38" s="520"/>
      <c r="AG38" s="520"/>
      <c r="AH38" s="520"/>
      <c r="AI38" s="520"/>
      <c r="AJ38" s="205"/>
      <c r="AZ38" s="181"/>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3:97" ht="18" customHeight="1">
      <c r="H39" s="171"/>
      <c r="I39" s="171"/>
      <c r="J39" s="171"/>
      <c r="K39" s="171"/>
      <c r="L39" s="171"/>
      <c r="M39" s="171"/>
      <c r="N39" s="171"/>
      <c r="O39" s="521"/>
      <c r="P39" s="521"/>
      <c r="Q39" s="521"/>
      <c r="R39" s="521"/>
      <c r="S39" s="521"/>
      <c r="T39" s="521"/>
      <c r="U39" s="521"/>
      <c r="V39" s="521"/>
      <c r="W39" s="521"/>
      <c r="X39" s="521"/>
      <c r="Y39" s="521"/>
      <c r="Z39" s="521"/>
      <c r="AA39" s="521"/>
      <c r="AB39" s="521"/>
      <c r="AC39" s="521"/>
      <c r="AD39" s="521"/>
      <c r="AE39" s="521"/>
      <c r="AF39" s="522"/>
      <c r="AG39" s="522"/>
      <c r="AH39" s="522"/>
      <c r="AI39" s="522"/>
      <c r="AJ39" s="206"/>
      <c r="AZ39" s="207"/>
      <c r="BA39" s="208"/>
      <c r="BB39" s="208"/>
      <c r="BC39" s="208"/>
      <c r="BD39" s="208"/>
      <c r="BE39" s="208"/>
      <c r="BF39" s="208"/>
      <c r="BG39" s="208"/>
      <c r="BH39" s="208"/>
      <c r="BI39" s="208"/>
      <c r="BJ39" s="208"/>
      <c r="BK39" s="208"/>
      <c r="BL39" s="208"/>
      <c r="BM39" s="208"/>
      <c r="BN39" s="208"/>
      <c r="BO39" s="208"/>
      <c r="BP39" s="208"/>
      <c r="BQ39" s="208"/>
      <c r="BR39" s="208"/>
      <c r="BS39" s="208"/>
      <c r="BT39" s="208"/>
      <c r="BU39" s="208"/>
      <c r="BV39" s="208"/>
      <c r="BW39" s="208"/>
      <c r="BX39" s="208"/>
      <c r="BY39" s="208"/>
      <c r="BZ39" s="208"/>
      <c r="CA39" s="208"/>
      <c r="CB39" s="208"/>
      <c r="CC39" s="208"/>
      <c r="CD39" s="208"/>
      <c r="CE39" s="208"/>
      <c r="CF39" s="208"/>
      <c r="CG39" s="208"/>
      <c r="CH39" s="208"/>
      <c r="CI39" s="208"/>
      <c r="CJ39" s="208"/>
      <c r="CK39" s="209"/>
      <c r="CL39" s="210"/>
      <c r="CM39" s="210"/>
      <c r="CN39" s="210"/>
      <c r="CO39" s="210"/>
      <c r="CP39" s="210"/>
      <c r="CQ39" s="210"/>
      <c r="CR39" s="210"/>
      <c r="CS39" s="210"/>
    </row>
    <row r="40" spans="3:97" s="171" customFormat="1" ht="18" customHeight="1">
      <c r="C40" s="187" t="s">
        <v>85</v>
      </c>
      <c r="AD40" s="196"/>
      <c r="AJ40" s="196"/>
      <c r="AL40" s="196"/>
      <c r="AM40" s="211"/>
      <c r="AZ40" s="194"/>
      <c r="BF40" s="201"/>
      <c r="BK40" s="211"/>
    </row>
    <row r="41" spans="3:97" s="171" customFormat="1" ht="18" customHeight="1">
      <c r="C41" s="187" t="s">
        <v>66</v>
      </c>
      <c r="AA41" s="187" t="s">
        <v>75</v>
      </c>
      <c r="AZ41" s="212"/>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213"/>
    </row>
    <row r="42" spans="3:97" s="171" customFormat="1" ht="18" customHeight="1">
      <c r="C42" s="187"/>
      <c r="AA42" s="187"/>
      <c r="AZ42" s="214"/>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213"/>
    </row>
    <row r="43" spans="3:97" s="171" customFormat="1" ht="51" customHeight="1">
      <c r="C43" s="529" t="s">
        <v>198</v>
      </c>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215"/>
      <c r="AZ43" s="197"/>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9"/>
      <c r="CL43" s="199"/>
      <c r="CM43" s="199"/>
      <c r="CN43" s="200"/>
      <c r="CO43" s="200"/>
      <c r="CP43" s="200"/>
      <c r="CQ43" s="200"/>
      <c r="CR43" s="200"/>
      <c r="CS43" s="200"/>
    </row>
    <row r="44" spans="3:97" s="171" customFormat="1" ht="18" customHeight="1">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Z44" s="197"/>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9"/>
      <c r="CL44" s="199"/>
      <c r="CM44" s="199"/>
      <c r="CN44" s="200"/>
      <c r="CO44" s="200"/>
      <c r="CP44" s="200"/>
      <c r="CQ44" s="200"/>
      <c r="CR44" s="200"/>
      <c r="CS44" s="200"/>
    </row>
    <row r="45" spans="3:97" s="171" customFormat="1" ht="18" customHeight="1">
      <c r="C45" s="531" t="s">
        <v>87</v>
      </c>
      <c r="D45" s="531"/>
      <c r="E45" s="531"/>
      <c r="F45" s="531"/>
      <c r="G45" s="531"/>
      <c r="H45" s="531"/>
      <c r="I45" s="531"/>
      <c r="J45" s="531"/>
      <c r="K45" s="531"/>
      <c r="L45" s="531"/>
      <c r="M45" s="523">
        <f>AP1</f>
        <v>0</v>
      </c>
      <c r="N45" s="524"/>
      <c r="O45" s="524"/>
      <c r="P45" s="524"/>
      <c r="Q45" s="524"/>
      <c r="R45" s="524"/>
      <c r="S45" s="525" t="s">
        <v>86</v>
      </c>
      <c r="T45" s="525"/>
      <c r="U45" s="525"/>
      <c r="V45" s="525"/>
      <c r="W45" s="525"/>
      <c r="X45" s="525"/>
      <c r="Y45" s="525"/>
      <c r="Z45" s="525"/>
      <c r="AA45" s="525"/>
      <c r="AB45" s="525"/>
      <c r="AC45" s="525"/>
      <c r="AD45" s="525"/>
      <c r="AE45" s="525"/>
      <c r="AF45" s="525"/>
      <c r="AG45" s="525"/>
      <c r="AH45" s="525"/>
      <c r="AI45" s="526">
        <f>AP1</f>
        <v>0</v>
      </c>
      <c r="AJ45" s="527"/>
      <c r="AK45" s="527"/>
      <c r="AL45" s="528" t="s">
        <v>146</v>
      </c>
      <c r="AM45" s="528"/>
      <c r="AN45" s="528"/>
      <c r="AO45" s="528"/>
      <c r="AP45" s="528"/>
      <c r="AQ45" s="528"/>
      <c r="AR45" s="528"/>
      <c r="AS45" s="528"/>
      <c r="AT45" s="528"/>
      <c r="AU45" s="528"/>
      <c r="AV45" s="528"/>
      <c r="AW45" s="215"/>
      <c r="AZ45" s="197"/>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9"/>
      <c r="CL45" s="199"/>
      <c r="CM45" s="199"/>
      <c r="CN45" s="200"/>
      <c r="CO45" s="200"/>
      <c r="CP45" s="200"/>
      <c r="CQ45" s="200"/>
      <c r="CR45" s="200"/>
      <c r="CS45" s="200"/>
    </row>
    <row r="46" spans="3:97" s="171" customFormat="1" ht="18" customHeight="1">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Z46" s="197"/>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9"/>
      <c r="CL46" s="199"/>
      <c r="CM46" s="199"/>
      <c r="CN46" s="200"/>
      <c r="CO46" s="200"/>
      <c r="CP46" s="200"/>
      <c r="CQ46" s="200"/>
      <c r="CR46" s="200"/>
      <c r="CS46" s="200"/>
    </row>
    <row r="47" spans="3:97" s="171" customFormat="1" ht="18" customHeight="1">
      <c r="C47" s="171" t="s">
        <v>76</v>
      </c>
      <c r="G47" s="201"/>
      <c r="AB47" s="196"/>
      <c r="AH47" s="196"/>
      <c r="AJ47" s="196"/>
      <c r="AZ47" s="197"/>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c r="CE47" s="198"/>
      <c r="CF47" s="198"/>
      <c r="CG47" s="198"/>
      <c r="CH47" s="198"/>
      <c r="CI47" s="198"/>
      <c r="CJ47" s="198"/>
      <c r="CK47" s="199"/>
      <c r="CL47" s="199"/>
      <c r="CM47" s="199"/>
      <c r="CN47" s="200"/>
      <c r="CO47" s="200"/>
      <c r="CP47" s="200"/>
      <c r="CQ47" s="200"/>
      <c r="CR47" s="200"/>
      <c r="CS47" s="200"/>
    </row>
    <row r="48" spans="3:97" ht="18" customHeight="1">
      <c r="N48" s="201"/>
      <c r="O48" s="171"/>
      <c r="P48" s="171"/>
      <c r="Q48" s="171"/>
      <c r="R48" s="171"/>
      <c r="S48" s="171"/>
      <c r="T48" s="171"/>
      <c r="U48" s="171"/>
      <c r="V48" s="171"/>
      <c r="W48" s="171"/>
      <c r="X48" s="171"/>
      <c r="Y48" s="171"/>
      <c r="Z48" s="171"/>
      <c r="AA48" s="171"/>
      <c r="AB48" s="196"/>
      <c r="AH48" s="196"/>
      <c r="AI48" s="171"/>
      <c r="AJ48" s="196"/>
      <c r="AK48" s="519"/>
      <c r="AL48" s="521"/>
      <c r="AM48" s="521"/>
      <c r="AN48" s="521"/>
      <c r="AO48" s="521"/>
      <c r="AP48" s="521"/>
      <c r="AQ48" s="521"/>
      <c r="AR48" s="521"/>
      <c r="AS48" s="521"/>
      <c r="BF48" s="216"/>
      <c r="BK48" s="216"/>
    </row>
    <row r="49" spans="58:63" ht="18" customHeight="1">
      <c r="BF49" s="216"/>
      <c r="BK49" s="216"/>
    </row>
    <row r="50" spans="58:63" ht="18" customHeight="1">
      <c r="BF50" s="216"/>
    </row>
    <row r="51" spans="58:63" ht="18" customHeight="1">
      <c r="BF51" s="216"/>
    </row>
    <row r="52" spans="58:63" ht="18" customHeight="1">
      <c r="BF52" s="21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5lpq4a9NrNC2EB0ZJgNOZlU9s+lsbk9O3IHwiE+uEEwMI4ZS+LHGtbFc0rOt8LVDKBunfPoHd0D+blxfohz4w==" saltValue="su5mvZXfjhXQvdBHvVRklA==" spinCount="100000" sheet="1" objects="1" scenarios="1"/>
  <mergeCells count="82">
    <mergeCell ref="AI1:AO1"/>
    <mergeCell ref="AP1:AX1"/>
    <mergeCell ref="AR3:AT3"/>
    <mergeCell ref="A4:AX6"/>
    <mergeCell ref="C22:AG22"/>
    <mergeCell ref="AH22:AL22"/>
    <mergeCell ref="AM22:AQ22"/>
    <mergeCell ref="AR22:AV22"/>
    <mergeCell ref="C8:U10"/>
    <mergeCell ref="AA12:AV12"/>
    <mergeCell ref="AA13:AV13"/>
    <mergeCell ref="AH21:AL21"/>
    <mergeCell ref="AM21:AQ21"/>
    <mergeCell ref="AR21:AV21"/>
    <mergeCell ref="AI2:AX2"/>
    <mergeCell ref="V9:X10"/>
    <mergeCell ref="AK48:AS48"/>
    <mergeCell ref="AH35:AQ35"/>
    <mergeCell ref="AR35:AV35"/>
    <mergeCell ref="O39:AE39"/>
    <mergeCell ref="AF39:AI39"/>
    <mergeCell ref="M45:R45"/>
    <mergeCell ref="S45:AH45"/>
    <mergeCell ref="H37:N37"/>
    <mergeCell ref="AI45:AK45"/>
    <mergeCell ref="AL45:AV45"/>
    <mergeCell ref="C43:AV43"/>
    <mergeCell ref="C45:L45"/>
    <mergeCell ref="O37:AJ37"/>
    <mergeCell ref="AZ37:BQ37"/>
    <mergeCell ref="O38:AE38"/>
    <mergeCell ref="AF38:AI38"/>
    <mergeCell ref="C23:AG23"/>
    <mergeCell ref="AH23:AL23"/>
    <mergeCell ref="AM23:AQ23"/>
    <mergeCell ref="AR23:AV23"/>
    <mergeCell ref="C29:AG29"/>
    <mergeCell ref="AH29:AL29"/>
    <mergeCell ref="AM29:AQ29"/>
    <mergeCell ref="AR29:AV29"/>
    <mergeCell ref="C28:AG28"/>
    <mergeCell ref="AH28:AL28"/>
    <mergeCell ref="AM28:AQ28"/>
    <mergeCell ref="AR34:AV34"/>
    <mergeCell ref="BA34:BO34"/>
    <mergeCell ref="C17:AL17"/>
    <mergeCell ref="A19:AX19"/>
    <mergeCell ref="C21:AG21"/>
    <mergeCell ref="BA35:BO35"/>
    <mergeCell ref="AZ36:BQ36"/>
    <mergeCell ref="AM32:AQ32"/>
    <mergeCell ref="C31:AG31"/>
    <mergeCell ref="AH31:AL31"/>
    <mergeCell ref="AM31:AQ31"/>
    <mergeCell ref="AR31:AV31"/>
    <mergeCell ref="C30:AG30"/>
    <mergeCell ref="AH30:AL30"/>
    <mergeCell ref="AM30:AQ30"/>
    <mergeCell ref="AR30:AV30"/>
    <mergeCell ref="AR28:AV28"/>
    <mergeCell ref="C32:AG32"/>
    <mergeCell ref="AH32:AL32"/>
    <mergeCell ref="AH34:AQ34"/>
    <mergeCell ref="AR32:AV32"/>
    <mergeCell ref="AH33:AQ33"/>
    <mergeCell ref="AR33:AV3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s>
  <phoneticPr fontId="12"/>
  <dataValidations count="2">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KD32:KH32 WWP32:WWT32 WMT32:WMX32 WCX32:WDB32 VTB32:VTF32 VJF32:VJJ32 UZJ32:UZN32 UPN32:UPR32 UFR32:UFV32 TVV32:TVZ32 TLZ32:TMD32 TCD32:TCH32 SSH32:SSL32 SIL32:SIP32 RYP32:RYT32 ROT32:ROX32 REX32:RFB32 QVB32:QVF32 QLF32:QLJ32 QBJ32:QBN32 PRN32:PRR32 PHR32:PHV32 OXV32:OXZ32 ONZ32:OOD32 OED32:OEH32 NUH32:NUL32 NKL32:NKP32 NAP32:NAT32 MQT32:MQX32 MGX32:MHB32 LXB32:LXF32 LNF32:LNJ32 LDJ32:LDN32 KTN32:KTR32 KJR32:KJV32 JZV32:JZZ32 JPZ32:JQD32 JGD32:JGH32 IWH32:IWL32 IML32:IMP32 ICP32:ICT32 HST32:HSX32 HIX32:HJB32 GZB32:GZF32 GPF32:GPJ32 GFJ32:GFN32 FVN32:FVR32 FLR32:FLV32 FBV32:FBZ32 ERZ32:ESD32 EID32:EIH32 DYH32:DYL32 DOL32:DOP32 DEP32:DET32 CUT32:CUX32 CKX32:CLB32 CBB32:CBF32 BRF32:BRJ32 BHJ32:BHN32 AXN32:AXR32 ANR32:ANV32 ADV32:ADZ32 TZ32:UD32"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Y10 V9:X10" xr:uid="{A6439778-1727-4571-BCAE-27E2D1F3B4A5}">
      <formula1>"様,御中"</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3">
    <pageSetUpPr fitToPage="1"/>
  </sheetPr>
  <dimension ref="A1:CS109"/>
  <sheetViews>
    <sheetView showGridLines="0" view="pageBreakPreview" topLeftCell="A17"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33" t="s">
        <v>51</v>
      </c>
      <c r="AM1" s="533"/>
      <c r="AN1" s="533"/>
      <c r="AO1" s="533"/>
      <c r="AP1" s="534">
        <f>請求書!AP1</f>
        <v>0</v>
      </c>
      <c r="AQ1" s="535"/>
      <c r="AR1" s="535"/>
      <c r="AS1" s="535"/>
      <c r="AT1" s="535"/>
      <c r="AU1" s="535"/>
      <c r="AV1" s="535"/>
      <c r="AW1" s="535"/>
      <c r="AX1" s="535"/>
    </row>
    <row r="2" spans="1:97" ht="18" customHeight="1">
      <c r="AI2" s="543" t="s">
        <v>156</v>
      </c>
      <c r="AJ2" s="543"/>
      <c r="AK2" s="543"/>
      <c r="AL2" s="543"/>
      <c r="AM2" s="543"/>
      <c r="AN2" s="543"/>
      <c r="AO2" s="543"/>
      <c r="AP2" s="543"/>
      <c r="AQ2" s="543"/>
      <c r="AR2" s="543"/>
      <c r="AS2" s="543"/>
      <c r="AT2" s="543"/>
      <c r="AU2" s="543"/>
      <c r="AV2" s="543"/>
      <c r="AW2" s="543"/>
      <c r="AX2" s="543"/>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173"/>
      <c r="CD2" s="173"/>
      <c r="CE2" s="173"/>
      <c r="CF2" s="173"/>
      <c r="CG2" s="173"/>
      <c r="CH2" s="173"/>
      <c r="CI2" s="173"/>
      <c r="CJ2" s="173"/>
      <c r="CK2" s="174"/>
      <c r="CL2" s="174"/>
      <c r="CM2" s="174"/>
      <c r="CN2" s="175"/>
      <c r="CO2" s="175"/>
      <c r="CP2" s="175"/>
      <c r="CQ2" s="175"/>
      <c r="CR2" s="175"/>
      <c r="CS2" s="175"/>
    </row>
    <row r="3" spans="1:97" ht="18" customHeight="1">
      <c r="AR3" s="521"/>
      <c r="AS3" s="521"/>
      <c r="AT3" s="521"/>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173"/>
      <c r="CD3" s="173"/>
      <c r="CE3" s="173"/>
      <c r="CF3" s="173"/>
      <c r="CG3" s="173"/>
      <c r="CH3" s="173"/>
      <c r="CI3" s="173"/>
      <c r="CJ3" s="173"/>
      <c r="CK3" s="174"/>
      <c r="CL3" s="174"/>
      <c r="CM3" s="174"/>
      <c r="CN3" s="175"/>
      <c r="CO3" s="175"/>
      <c r="CP3" s="175"/>
      <c r="CQ3" s="175"/>
      <c r="CR3" s="175"/>
      <c r="CS3" s="175"/>
    </row>
    <row r="4" spans="1:97" ht="6" customHeight="1">
      <c r="A4" s="536" t="s">
        <v>77</v>
      </c>
      <c r="B4" s="536"/>
      <c r="C4" s="536"/>
      <c r="D4" s="536"/>
      <c r="E4" s="536"/>
      <c r="F4" s="536"/>
      <c r="G4" s="536"/>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6"/>
      <c r="B5" s="536"/>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row>
    <row r="6" spans="1:97" s="178" customFormat="1" ht="18" customHeight="1">
      <c r="A6" s="536"/>
      <c r="B6" s="536"/>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6"/>
      <c r="AJ6" s="536"/>
      <c r="AK6" s="536"/>
      <c r="AL6" s="536"/>
      <c r="AM6" s="536"/>
      <c r="AN6" s="536"/>
      <c r="AO6" s="536"/>
      <c r="AP6" s="536"/>
      <c r="AQ6" s="536"/>
      <c r="AR6" s="536"/>
      <c r="AS6" s="536"/>
      <c r="AT6" s="536"/>
      <c r="AU6" s="536"/>
      <c r="AV6" s="536"/>
      <c r="AW6" s="536"/>
      <c r="AX6" s="536"/>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7">
        <f>請求書!$C$8</f>
        <v>0</v>
      </c>
      <c r="D8" s="537"/>
      <c r="E8" s="537"/>
      <c r="F8" s="537"/>
      <c r="G8" s="537"/>
      <c r="H8" s="537"/>
      <c r="I8" s="537"/>
      <c r="J8" s="537"/>
      <c r="K8" s="537"/>
      <c r="L8" s="537"/>
      <c r="M8" s="537"/>
      <c r="N8" s="537"/>
      <c r="O8" s="537"/>
      <c r="P8" s="537"/>
      <c r="Q8" s="537"/>
      <c r="R8" s="537"/>
      <c r="S8" s="537"/>
      <c r="T8" s="537"/>
      <c r="U8" s="537"/>
      <c r="AZ8" s="518"/>
      <c r="BA8" s="518"/>
      <c r="BB8" s="518"/>
      <c r="BC8" s="518"/>
      <c r="BD8" s="518"/>
      <c r="BE8" s="518"/>
      <c r="BF8" s="518"/>
      <c r="BG8" s="518"/>
      <c r="BH8" s="518"/>
      <c r="BI8" s="518"/>
      <c r="BJ8" s="518"/>
      <c r="BK8" s="518"/>
      <c r="BL8" s="518"/>
      <c r="BM8" s="518"/>
      <c r="BN8" s="518"/>
      <c r="BO8" s="518"/>
      <c r="BP8" s="518"/>
      <c r="BQ8" s="518"/>
      <c r="BR8" s="518"/>
      <c r="BS8" s="518"/>
      <c r="BT8" s="518"/>
      <c r="BU8" s="518"/>
      <c r="BV8" s="518"/>
      <c r="BW8" s="518"/>
      <c r="BX8" s="518"/>
      <c r="BY8" s="518"/>
      <c r="BZ8" s="518"/>
      <c r="CA8" s="518"/>
      <c r="CB8" s="518"/>
      <c r="CC8" s="173"/>
      <c r="CD8" s="173"/>
      <c r="CE8" s="173"/>
      <c r="CF8" s="173"/>
      <c r="CG8" s="173"/>
      <c r="CH8" s="173"/>
      <c r="CI8" s="173"/>
      <c r="CJ8" s="173"/>
      <c r="CK8" s="174"/>
      <c r="CL8" s="174"/>
      <c r="CM8" s="174"/>
      <c r="CN8" s="175"/>
      <c r="CO8" s="175"/>
      <c r="CP8" s="175"/>
      <c r="CQ8" s="175"/>
      <c r="CR8" s="175"/>
      <c r="CS8" s="175"/>
    </row>
    <row r="9" spans="1:97" ht="18" customHeight="1">
      <c r="C9" s="537"/>
      <c r="D9" s="537"/>
      <c r="E9" s="537"/>
      <c r="F9" s="537"/>
      <c r="G9" s="537"/>
      <c r="H9" s="537"/>
      <c r="I9" s="537"/>
      <c r="J9" s="537"/>
      <c r="K9" s="537"/>
      <c r="L9" s="537"/>
      <c r="M9" s="537"/>
      <c r="N9" s="537"/>
      <c r="O9" s="537"/>
      <c r="P9" s="537"/>
      <c r="Q9" s="537"/>
      <c r="R9" s="537"/>
      <c r="S9" s="537"/>
      <c r="T9" s="537"/>
      <c r="U9" s="537"/>
      <c r="V9" s="544" t="str">
        <f>請求書!$V$9</f>
        <v>様</v>
      </c>
      <c r="W9" s="544"/>
      <c r="X9" s="544"/>
      <c r="Y9" s="184"/>
      <c r="Z9" s="184"/>
      <c r="AA9" s="171"/>
      <c r="AB9" s="171"/>
      <c r="AC9" s="171"/>
      <c r="AD9" s="171"/>
      <c r="AE9" s="171"/>
      <c r="AF9" s="171"/>
      <c r="AG9" s="171"/>
      <c r="AH9" s="171"/>
      <c r="AI9" s="171"/>
      <c r="AJ9" s="171"/>
      <c r="AK9" s="171"/>
      <c r="AL9" s="171"/>
      <c r="AM9" s="171"/>
      <c r="AN9" s="171"/>
      <c r="AZ9" s="518"/>
      <c r="BA9" s="518"/>
      <c r="BB9" s="518"/>
      <c r="BC9" s="518"/>
      <c r="BD9" s="518"/>
      <c r="BE9" s="518"/>
      <c r="BF9" s="518"/>
      <c r="BG9" s="518"/>
      <c r="BH9" s="518"/>
      <c r="BI9" s="518"/>
      <c r="BJ9" s="518"/>
      <c r="BK9" s="518"/>
      <c r="BL9" s="518"/>
      <c r="BM9" s="518"/>
      <c r="BN9" s="518"/>
      <c r="BO9" s="518"/>
      <c r="BP9" s="518"/>
      <c r="BQ9" s="518"/>
      <c r="BR9" s="518"/>
      <c r="BS9" s="518"/>
      <c r="BT9" s="518"/>
      <c r="BU9" s="518"/>
      <c r="BV9" s="518"/>
      <c r="BW9" s="518"/>
      <c r="BX9" s="518"/>
      <c r="BY9" s="518"/>
      <c r="BZ9" s="518"/>
      <c r="CA9" s="518"/>
      <c r="CB9" s="518"/>
      <c r="CC9" s="173"/>
      <c r="CD9" s="173"/>
      <c r="CE9" s="173"/>
      <c r="CF9" s="173"/>
      <c r="CG9" s="173"/>
      <c r="CH9" s="173"/>
      <c r="CI9" s="173"/>
      <c r="CJ9" s="173"/>
      <c r="CK9" s="174"/>
      <c r="CL9" s="174"/>
      <c r="CM9" s="174"/>
      <c r="CN9" s="175"/>
      <c r="CO9" s="175"/>
      <c r="CP9" s="175"/>
      <c r="CQ9" s="175"/>
      <c r="CR9" s="175"/>
      <c r="CS9" s="175"/>
    </row>
    <row r="10" spans="1:97" ht="18" customHeight="1" thickBot="1">
      <c r="C10" s="538"/>
      <c r="D10" s="538"/>
      <c r="E10" s="538"/>
      <c r="F10" s="538"/>
      <c r="G10" s="538"/>
      <c r="H10" s="538"/>
      <c r="I10" s="538"/>
      <c r="J10" s="538"/>
      <c r="K10" s="538"/>
      <c r="L10" s="538"/>
      <c r="M10" s="538"/>
      <c r="N10" s="538"/>
      <c r="O10" s="538"/>
      <c r="P10" s="538"/>
      <c r="Q10" s="538"/>
      <c r="R10" s="538"/>
      <c r="S10" s="538"/>
      <c r="T10" s="538"/>
      <c r="U10" s="538"/>
      <c r="V10" s="545"/>
      <c r="W10" s="545"/>
      <c r="X10" s="545"/>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39"/>
      <c r="AB12" s="540"/>
      <c r="AC12" s="540"/>
      <c r="AD12" s="540"/>
      <c r="AE12" s="540"/>
      <c r="AF12" s="540"/>
      <c r="AG12" s="540"/>
      <c r="AH12" s="540"/>
      <c r="AI12" s="540"/>
      <c r="AJ12" s="540"/>
      <c r="AK12" s="540"/>
      <c r="AL12" s="540"/>
      <c r="AM12" s="540"/>
      <c r="AN12" s="540"/>
      <c r="AO12" s="540"/>
      <c r="AP12" s="540"/>
      <c r="AQ12" s="540"/>
      <c r="AR12" s="540"/>
      <c r="AS12" s="540"/>
      <c r="AT12" s="540"/>
      <c r="AU12" s="540"/>
      <c r="AV12" s="54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1"/>
      <c r="AB13" s="542"/>
      <c r="AC13" s="542"/>
      <c r="AD13" s="542"/>
      <c r="AE13" s="542"/>
      <c r="AF13" s="542"/>
      <c r="AG13" s="542"/>
      <c r="AH13" s="542"/>
      <c r="AI13" s="542"/>
      <c r="AJ13" s="542"/>
      <c r="AK13" s="542"/>
      <c r="AL13" s="542"/>
      <c r="AM13" s="542"/>
      <c r="AN13" s="542"/>
      <c r="AO13" s="542"/>
      <c r="AP13" s="542"/>
      <c r="AQ13" s="542"/>
      <c r="AR13" s="542"/>
      <c r="AS13" s="542"/>
      <c r="AT13" s="542"/>
      <c r="AU13" s="542"/>
      <c r="AV13" s="54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14" t="s">
        <v>78</v>
      </c>
      <c r="D17" s="514"/>
      <c r="E17" s="514"/>
      <c r="F17" s="514"/>
      <c r="G17" s="514"/>
      <c r="H17" s="514"/>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row>
    <row r="18" spans="1:50" ht="18" customHeight="1">
      <c r="A18" s="171"/>
      <c r="B18" s="171"/>
    </row>
    <row r="19" spans="1:50" ht="18" customHeight="1">
      <c r="A19" s="515" t="s">
        <v>68</v>
      </c>
      <c r="B19" s="515"/>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c r="AQ19" s="515"/>
      <c r="AR19" s="515"/>
      <c r="AS19" s="515"/>
      <c r="AT19" s="515"/>
      <c r="AU19" s="515"/>
      <c r="AV19" s="515"/>
      <c r="AW19" s="515"/>
      <c r="AX19" s="515"/>
    </row>
    <row r="20" spans="1:50" ht="18" customHeight="1">
      <c r="A20" s="171"/>
      <c r="B20" s="171"/>
    </row>
    <row r="21" spans="1:50" s="171" customFormat="1" ht="18" customHeight="1">
      <c r="C21" s="516" t="s">
        <v>69</v>
      </c>
      <c r="D21" s="516"/>
      <c r="E21" s="516"/>
      <c r="F21" s="516"/>
      <c r="G21" s="516"/>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t="s">
        <v>70</v>
      </c>
      <c r="AI21" s="516"/>
      <c r="AJ21" s="516"/>
      <c r="AK21" s="516"/>
      <c r="AL21" s="516"/>
      <c r="AM21" s="516" t="s">
        <v>71</v>
      </c>
      <c r="AN21" s="516"/>
      <c r="AO21" s="516"/>
      <c r="AP21" s="516"/>
      <c r="AQ21" s="516"/>
      <c r="AR21" s="516" t="s">
        <v>72</v>
      </c>
      <c r="AS21" s="516"/>
      <c r="AT21" s="516"/>
      <c r="AU21" s="516"/>
      <c r="AV21" s="516"/>
    </row>
    <row r="22" spans="1:50" s="171" customFormat="1" ht="30" customHeight="1">
      <c r="C22" s="507" t="str">
        <f>請求書!$C22</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46">
        <f>請求書!$AH22</f>
        <v>0</v>
      </c>
      <c r="AI22" s="546"/>
      <c r="AJ22" s="546"/>
      <c r="AK22" s="546"/>
      <c r="AL22" s="546"/>
      <c r="AM22" s="511">
        <f>請求書!$AM22</f>
        <v>1</v>
      </c>
      <c r="AN22" s="511"/>
      <c r="AO22" s="511"/>
      <c r="AP22" s="511"/>
      <c r="AQ22" s="511"/>
      <c r="AR22" s="512">
        <f>請求書!$AR22</f>
        <v>0</v>
      </c>
      <c r="AS22" s="512"/>
      <c r="AT22" s="512"/>
      <c r="AU22" s="512"/>
      <c r="AV22" s="512"/>
    </row>
    <row r="23" spans="1:50" s="171" customFormat="1" ht="30" customHeight="1">
      <c r="C23" s="507" t="str">
        <f>請求書!$C23</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46" t="str">
        <f>請求書!$AH23</f>
        <v/>
      </c>
      <c r="AI23" s="546"/>
      <c r="AJ23" s="546"/>
      <c r="AK23" s="546"/>
      <c r="AL23" s="546"/>
      <c r="AM23" s="511" t="str">
        <f>請求書!$AM23</f>
        <v/>
      </c>
      <c r="AN23" s="511"/>
      <c r="AO23" s="511"/>
      <c r="AP23" s="511"/>
      <c r="AQ23" s="511"/>
      <c r="AR23" s="512" t="str">
        <f>請求書!$AR23</f>
        <v/>
      </c>
      <c r="AS23" s="512"/>
      <c r="AT23" s="512"/>
      <c r="AU23" s="512"/>
      <c r="AV23" s="512"/>
    </row>
    <row r="24" spans="1:50" s="171" customFormat="1" ht="30" customHeight="1">
      <c r="C24" s="507" t="str">
        <f>請求書!$C24</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46" t="str">
        <f>請求書!$AH24</f>
        <v/>
      </c>
      <c r="AI24" s="546"/>
      <c r="AJ24" s="546"/>
      <c r="AK24" s="546"/>
      <c r="AL24" s="546"/>
      <c r="AM24" s="511" t="str">
        <f>請求書!$AM24</f>
        <v/>
      </c>
      <c r="AN24" s="511"/>
      <c r="AO24" s="511"/>
      <c r="AP24" s="511"/>
      <c r="AQ24" s="511"/>
      <c r="AR24" s="512" t="str">
        <f>請求書!$AR24</f>
        <v/>
      </c>
      <c r="AS24" s="512"/>
      <c r="AT24" s="512"/>
      <c r="AU24" s="512"/>
      <c r="AV24" s="512"/>
    </row>
    <row r="25" spans="1:50" s="171" customFormat="1" ht="30" customHeight="1">
      <c r="C25" s="507" t="str">
        <f>請求書!$C25</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46" t="str">
        <f>請求書!$AH25</f>
        <v/>
      </c>
      <c r="AI25" s="546"/>
      <c r="AJ25" s="546"/>
      <c r="AK25" s="546"/>
      <c r="AL25" s="546"/>
      <c r="AM25" s="511" t="str">
        <f>請求書!$AM25</f>
        <v/>
      </c>
      <c r="AN25" s="511"/>
      <c r="AO25" s="511"/>
      <c r="AP25" s="511"/>
      <c r="AQ25" s="511"/>
      <c r="AR25" s="512" t="str">
        <f>請求書!$AR25</f>
        <v/>
      </c>
      <c r="AS25" s="512"/>
      <c r="AT25" s="512"/>
      <c r="AU25" s="512"/>
      <c r="AV25" s="512"/>
    </row>
    <row r="26" spans="1:50" s="171" customFormat="1" ht="30" customHeight="1">
      <c r="C26" s="507" t="str">
        <f>請求書!$C26</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46" t="str">
        <f>請求書!$AH26</f>
        <v/>
      </c>
      <c r="AI26" s="546"/>
      <c r="AJ26" s="546"/>
      <c r="AK26" s="546"/>
      <c r="AL26" s="546"/>
      <c r="AM26" s="511" t="str">
        <f>請求書!$AM26</f>
        <v/>
      </c>
      <c r="AN26" s="511"/>
      <c r="AO26" s="511"/>
      <c r="AP26" s="511"/>
      <c r="AQ26" s="511"/>
      <c r="AR26" s="512" t="str">
        <f>請求書!$AR26</f>
        <v/>
      </c>
      <c r="AS26" s="512"/>
      <c r="AT26" s="512"/>
      <c r="AU26" s="512"/>
      <c r="AV26" s="512"/>
    </row>
    <row r="27" spans="1:50" s="171" customFormat="1" ht="30" customHeight="1">
      <c r="C27" s="507" t="str">
        <f>請求書!$C27</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46" t="str">
        <f>請求書!$AH27</f>
        <v/>
      </c>
      <c r="AI27" s="546"/>
      <c r="AJ27" s="546"/>
      <c r="AK27" s="546"/>
      <c r="AL27" s="546"/>
      <c r="AM27" s="511" t="str">
        <f>請求書!$AM27</f>
        <v/>
      </c>
      <c r="AN27" s="511"/>
      <c r="AO27" s="511"/>
      <c r="AP27" s="511"/>
      <c r="AQ27" s="511"/>
      <c r="AR27" s="512" t="str">
        <f>請求書!$AR27</f>
        <v/>
      </c>
      <c r="AS27" s="512"/>
      <c r="AT27" s="512"/>
      <c r="AU27" s="512"/>
      <c r="AV27" s="512"/>
    </row>
    <row r="28" spans="1:50" s="171" customFormat="1" ht="30" customHeight="1">
      <c r="C28" s="507" t="str">
        <f>請求書!$C28</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46" t="str">
        <f>請求書!$AH28</f>
        <v/>
      </c>
      <c r="AI28" s="546"/>
      <c r="AJ28" s="546"/>
      <c r="AK28" s="546"/>
      <c r="AL28" s="546"/>
      <c r="AM28" s="511" t="str">
        <f>請求書!$AM28</f>
        <v/>
      </c>
      <c r="AN28" s="511"/>
      <c r="AO28" s="511"/>
      <c r="AP28" s="511"/>
      <c r="AQ28" s="511"/>
      <c r="AR28" s="512" t="str">
        <f>請求書!$AR28</f>
        <v/>
      </c>
      <c r="AS28" s="512"/>
      <c r="AT28" s="512"/>
      <c r="AU28" s="512"/>
      <c r="AV28" s="512"/>
    </row>
    <row r="29" spans="1:50" s="171" customFormat="1" ht="30" customHeight="1">
      <c r="C29" s="507" t="str">
        <f>請求書!$C29</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46" t="str">
        <f>請求書!$AH29</f>
        <v/>
      </c>
      <c r="AI29" s="546"/>
      <c r="AJ29" s="546"/>
      <c r="AK29" s="546"/>
      <c r="AL29" s="546"/>
      <c r="AM29" s="511" t="str">
        <f>請求書!$AM29</f>
        <v/>
      </c>
      <c r="AN29" s="511"/>
      <c r="AO29" s="511"/>
      <c r="AP29" s="511"/>
      <c r="AQ29" s="511"/>
      <c r="AR29" s="512" t="str">
        <f>請求書!$AR29</f>
        <v/>
      </c>
      <c r="AS29" s="512"/>
      <c r="AT29" s="512"/>
      <c r="AU29" s="512"/>
      <c r="AV29" s="512"/>
    </row>
    <row r="30" spans="1:50" s="171" customFormat="1" ht="30" customHeight="1">
      <c r="C30" s="507" t="str">
        <f>請求書!$C30</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46" t="str">
        <f>請求書!$AH30</f>
        <v/>
      </c>
      <c r="AI30" s="546"/>
      <c r="AJ30" s="546"/>
      <c r="AK30" s="546"/>
      <c r="AL30" s="546"/>
      <c r="AM30" s="511" t="str">
        <f>請求書!$AM30</f>
        <v/>
      </c>
      <c r="AN30" s="511"/>
      <c r="AO30" s="511"/>
      <c r="AP30" s="511"/>
      <c r="AQ30" s="511"/>
      <c r="AR30" s="512" t="str">
        <f>請求書!$AR30</f>
        <v/>
      </c>
      <c r="AS30" s="512"/>
      <c r="AT30" s="512"/>
      <c r="AU30" s="512"/>
      <c r="AV30" s="512"/>
    </row>
    <row r="31" spans="1:50" s="171" customFormat="1" ht="30" customHeight="1">
      <c r="C31" s="507" t="str">
        <f>請求書!$C31</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46" t="str">
        <f>請求書!$AH31</f>
        <v/>
      </c>
      <c r="AI31" s="546"/>
      <c r="AJ31" s="546"/>
      <c r="AK31" s="546"/>
      <c r="AL31" s="546"/>
      <c r="AM31" s="511" t="str">
        <f>請求書!$AM31</f>
        <v/>
      </c>
      <c r="AN31" s="511"/>
      <c r="AO31" s="511"/>
      <c r="AP31" s="511"/>
      <c r="AQ31" s="511"/>
      <c r="AR31" s="512" t="str">
        <f>請求書!$AR31</f>
        <v/>
      </c>
      <c r="AS31" s="512"/>
      <c r="AT31" s="512"/>
      <c r="AU31" s="512"/>
      <c r="AV31" s="512"/>
    </row>
    <row r="32" spans="1:50" s="171" customFormat="1" ht="30" customHeight="1">
      <c r="C32" s="507" t="str">
        <f>請求書!$C32</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46" t="str">
        <f>請求書!$AH32</f>
        <v/>
      </c>
      <c r="AI32" s="546"/>
      <c r="AJ32" s="546"/>
      <c r="AK32" s="546"/>
      <c r="AL32" s="546"/>
      <c r="AM32" s="511" t="str">
        <f>請求書!$AM32</f>
        <v/>
      </c>
      <c r="AN32" s="511"/>
      <c r="AO32" s="511"/>
      <c r="AP32" s="511"/>
      <c r="AQ32" s="511"/>
      <c r="AR32" s="512" t="str">
        <f>請求書!$AR32</f>
        <v/>
      </c>
      <c r="AS32" s="512"/>
      <c r="AT32" s="512"/>
      <c r="AU32" s="512"/>
      <c r="AV32" s="512"/>
    </row>
    <row r="33" spans="8:97" s="171" customFormat="1" ht="18" customHeight="1">
      <c r="N33" s="195"/>
      <c r="AB33" s="196"/>
      <c r="AH33" s="511" t="s">
        <v>2</v>
      </c>
      <c r="AI33" s="511"/>
      <c r="AJ33" s="511"/>
      <c r="AK33" s="511"/>
      <c r="AL33" s="511"/>
      <c r="AM33" s="511"/>
      <c r="AN33" s="511"/>
      <c r="AO33" s="511"/>
      <c r="AP33" s="511"/>
      <c r="AQ33" s="511"/>
      <c r="AR33" s="512">
        <f>請求書!$AR33</f>
        <v>0</v>
      </c>
      <c r="AS33" s="512"/>
      <c r="AT33" s="512"/>
      <c r="AU33" s="512"/>
      <c r="AV33" s="512"/>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11" t="s">
        <v>1</v>
      </c>
      <c r="AI34" s="511"/>
      <c r="AJ34" s="511"/>
      <c r="AK34" s="511"/>
      <c r="AL34" s="511"/>
      <c r="AM34" s="511"/>
      <c r="AN34" s="511"/>
      <c r="AO34" s="511"/>
      <c r="AP34" s="511"/>
      <c r="AQ34" s="511"/>
      <c r="AR34" s="512">
        <f>請求書!$AR34</f>
        <v>0</v>
      </c>
      <c r="AS34" s="512"/>
      <c r="AT34" s="512"/>
      <c r="AU34" s="512"/>
      <c r="AV34" s="512"/>
      <c r="AZ34" s="198"/>
      <c r="BA34" s="517"/>
      <c r="BB34" s="517"/>
      <c r="BC34" s="517"/>
      <c r="BD34" s="517"/>
      <c r="BE34" s="517"/>
      <c r="BF34" s="517"/>
      <c r="BG34" s="517"/>
      <c r="BH34" s="517"/>
      <c r="BI34" s="517"/>
      <c r="BJ34" s="517"/>
      <c r="BK34" s="517"/>
      <c r="BL34" s="517"/>
      <c r="BM34" s="517"/>
      <c r="BN34" s="517"/>
      <c r="BO34" s="517"/>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11" t="s">
        <v>88</v>
      </c>
      <c r="AI35" s="511"/>
      <c r="AJ35" s="511"/>
      <c r="AK35" s="511"/>
      <c r="AL35" s="511"/>
      <c r="AM35" s="511"/>
      <c r="AN35" s="511"/>
      <c r="AO35" s="511"/>
      <c r="AP35" s="511"/>
      <c r="AQ35" s="511"/>
      <c r="AR35" s="512">
        <f>請求書!$AR35</f>
        <v>0</v>
      </c>
      <c r="AS35" s="512"/>
      <c r="AT35" s="512"/>
      <c r="AU35" s="512"/>
      <c r="AV35" s="512"/>
      <c r="AZ35" s="198"/>
      <c r="BA35" s="517"/>
      <c r="BB35" s="517"/>
      <c r="BC35" s="517"/>
      <c r="BD35" s="517"/>
      <c r="BE35" s="517"/>
      <c r="BF35" s="517"/>
      <c r="BG35" s="517"/>
      <c r="BH35" s="517"/>
      <c r="BI35" s="517"/>
      <c r="BJ35" s="517"/>
      <c r="BK35" s="517"/>
      <c r="BL35" s="517"/>
      <c r="BM35" s="517"/>
      <c r="BN35" s="517"/>
      <c r="BO35" s="517"/>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8"/>
      <c r="BA36" s="518"/>
      <c r="BB36" s="518"/>
      <c r="BC36" s="518"/>
      <c r="BD36" s="518"/>
      <c r="BE36" s="518"/>
      <c r="BF36" s="518"/>
      <c r="BG36" s="518"/>
      <c r="BH36" s="518"/>
      <c r="BI36" s="518"/>
      <c r="BJ36" s="518"/>
      <c r="BK36" s="518"/>
      <c r="BL36" s="518"/>
      <c r="BM36" s="518"/>
      <c r="BN36" s="518"/>
      <c r="BO36" s="518"/>
      <c r="BP36" s="518"/>
      <c r="BQ36" s="518"/>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15" t="s">
        <v>79</v>
      </c>
      <c r="I37" s="515"/>
      <c r="J37" s="515"/>
      <c r="K37" s="515"/>
      <c r="L37" s="515"/>
      <c r="M37" s="515"/>
      <c r="N37" s="515"/>
      <c r="O37" s="532">
        <f>請求書!O37</f>
        <v>0</v>
      </c>
      <c r="P37" s="532"/>
      <c r="Q37" s="532"/>
      <c r="R37" s="532"/>
      <c r="S37" s="532"/>
      <c r="T37" s="532"/>
      <c r="U37" s="532"/>
      <c r="V37" s="532"/>
      <c r="W37" s="532"/>
      <c r="X37" s="532"/>
      <c r="Y37" s="532"/>
      <c r="Z37" s="532"/>
      <c r="AA37" s="532"/>
      <c r="AB37" s="532"/>
      <c r="AC37" s="532"/>
      <c r="AD37" s="532"/>
      <c r="AE37" s="532"/>
      <c r="AF37" s="532"/>
      <c r="AG37" s="532"/>
      <c r="AH37" s="532"/>
      <c r="AI37" s="532"/>
      <c r="AJ37" s="532"/>
      <c r="AK37" s="203" t="s">
        <v>74</v>
      </c>
      <c r="AL37" s="204"/>
      <c r="AM37" s="171"/>
      <c r="AN37" s="171"/>
      <c r="AO37" s="171"/>
      <c r="AP37" s="171"/>
      <c r="AZ37" s="518"/>
      <c r="BA37" s="518"/>
      <c r="BB37" s="518"/>
      <c r="BC37" s="518"/>
      <c r="BD37" s="518"/>
      <c r="BE37" s="518"/>
      <c r="BF37" s="518"/>
      <c r="BG37" s="518"/>
      <c r="BH37" s="518"/>
      <c r="BI37" s="518"/>
      <c r="BJ37" s="518"/>
      <c r="BK37" s="518"/>
      <c r="BL37" s="518"/>
      <c r="BM37" s="518"/>
      <c r="BN37" s="518"/>
      <c r="BO37" s="518"/>
      <c r="BP37" s="518"/>
      <c r="BQ37" s="518"/>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19"/>
      <c r="P38" s="519"/>
      <c r="Q38" s="519"/>
      <c r="R38" s="519"/>
      <c r="S38" s="519"/>
      <c r="T38" s="519"/>
      <c r="U38" s="519"/>
      <c r="V38" s="519"/>
      <c r="W38" s="519"/>
      <c r="X38" s="519"/>
      <c r="Y38" s="519"/>
      <c r="Z38" s="519"/>
      <c r="AA38" s="519"/>
      <c r="AB38" s="519"/>
      <c r="AC38" s="519"/>
      <c r="AD38" s="519"/>
      <c r="AE38" s="519"/>
      <c r="AF38" s="520"/>
      <c r="AG38" s="520"/>
      <c r="AH38" s="520"/>
      <c r="AI38" s="520"/>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t="s">
        <v>76</v>
      </c>
      <c r="S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19"/>
      <c r="AL41" s="521"/>
      <c r="AM41" s="521"/>
      <c r="AN41" s="521"/>
      <c r="AO41" s="521"/>
      <c r="AP41" s="521"/>
      <c r="AQ41" s="521"/>
      <c r="AR41" s="521"/>
      <c r="AS41" s="52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row>
    <row r="44" spans="8:97" ht="18" customHeight="1">
      <c r="BF44" s="216"/>
    </row>
    <row r="45" spans="8:97" ht="18" customHeight="1">
      <c r="BF45" s="216"/>
    </row>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sheetData>
  <sheetProtection algorithmName="SHA-512" hashValue="8kkz64X9WO3Vw5kPPmZxWwzLBzC+s3JCiRpaQOQ9A7fAgq1p6DyL+Kz3uzWmjfBFoZleNxU6UvHOHJEVrCn6ig==" saltValue="xjplAH5l+8KjPK6Yjl3Pvg==" spinCount="100000" sheet="1" objects="1" scenarios="1"/>
  <mergeCells count="76">
    <mergeCell ref="C17:AL17"/>
    <mergeCell ref="A19:AX19"/>
    <mergeCell ref="C21:AG21"/>
    <mergeCell ref="AH21:AL21"/>
    <mergeCell ref="AM21:AQ21"/>
    <mergeCell ref="AP1:AX1"/>
    <mergeCell ref="AR3:AT3"/>
    <mergeCell ref="A4:AX6"/>
    <mergeCell ref="C8:U10"/>
    <mergeCell ref="V9:X10"/>
    <mergeCell ref="AI2:AX2"/>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H37:N37"/>
    <mergeCell ref="O37:AJ37"/>
    <mergeCell ref="C32:AG32"/>
    <mergeCell ref="O38:AE38"/>
    <mergeCell ref="AF38:AI38"/>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7:AG27"/>
    <mergeCell ref="AH27:AL27"/>
    <mergeCell ref="AM27:AQ27"/>
    <mergeCell ref="AR27:AV27"/>
    <mergeCell ref="C25:AG25"/>
    <mergeCell ref="AH25:AL25"/>
    <mergeCell ref="AM25:AQ25"/>
    <mergeCell ref="AR25:AV25"/>
    <mergeCell ref="C26:AG26"/>
    <mergeCell ref="AH26:AL26"/>
    <mergeCell ref="AM26:AQ26"/>
    <mergeCell ref="AR26:AV26"/>
  </mergeCells>
  <phoneticPr fontId="12"/>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51769C52-8619-4CFB-BC7C-5F9AAD2D0F29}">
      <formula1>"様,御中"</formula1>
    </dataValidation>
  </dataValidations>
  <printOptions horizontalCentered="1"/>
  <pageMargins left="0.7" right="0.7" top="0.75" bottom="0.75" header="0.3" footer="0.3"/>
  <pageSetup paperSize="9" scale="8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4">
    <pageSetUpPr fitToPage="1"/>
  </sheetPr>
  <dimension ref="A1:CS105"/>
  <sheetViews>
    <sheetView showGridLines="0" view="pageBreakPreview" topLeftCell="A14"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33" t="s">
        <v>51</v>
      </c>
      <c r="AM1" s="533"/>
      <c r="AN1" s="533"/>
      <c r="AO1" s="533"/>
      <c r="AP1" s="534">
        <f>請求書!AP1</f>
        <v>0</v>
      </c>
      <c r="AQ1" s="535"/>
      <c r="AR1" s="535"/>
      <c r="AS1" s="535"/>
      <c r="AT1" s="535"/>
      <c r="AU1" s="535"/>
      <c r="AV1" s="535"/>
      <c r="AW1" s="535"/>
      <c r="AX1" s="535"/>
    </row>
    <row r="2" spans="1:97" ht="18" customHeight="1">
      <c r="AI2" s="543" t="s">
        <v>156</v>
      </c>
      <c r="AJ2" s="543"/>
      <c r="AK2" s="543"/>
      <c r="AL2" s="543"/>
      <c r="AM2" s="543"/>
      <c r="AN2" s="543"/>
      <c r="AO2" s="543"/>
      <c r="AP2" s="543"/>
      <c r="AQ2" s="543"/>
      <c r="AR2" s="543"/>
      <c r="AS2" s="543"/>
      <c r="AT2" s="543"/>
      <c r="AU2" s="543"/>
      <c r="AV2" s="543"/>
      <c r="AW2" s="543"/>
      <c r="AX2" s="543"/>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173"/>
      <c r="CD2" s="173"/>
      <c r="CE2" s="173"/>
      <c r="CF2" s="173"/>
      <c r="CG2" s="173"/>
      <c r="CH2" s="173"/>
      <c r="CI2" s="173"/>
      <c r="CJ2" s="173"/>
      <c r="CK2" s="174"/>
      <c r="CL2" s="174"/>
      <c r="CM2" s="174"/>
      <c r="CN2" s="175"/>
      <c r="CO2" s="175"/>
      <c r="CP2" s="175"/>
      <c r="CQ2" s="175"/>
      <c r="CR2" s="175"/>
      <c r="CS2" s="175"/>
    </row>
    <row r="3" spans="1:97" ht="18" customHeight="1">
      <c r="AR3" s="521"/>
      <c r="AS3" s="521"/>
      <c r="AT3" s="521"/>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173"/>
      <c r="CD3" s="173"/>
      <c r="CE3" s="173"/>
      <c r="CF3" s="173"/>
      <c r="CG3" s="173"/>
      <c r="CH3" s="173"/>
      <c r="CI3" s="173"/>
      <c r="CJ3" s="173"/>
      <c r="CK3" s="174"/>
      <c r="CL3" s="174"/>
      <c r="CM3" s="174"/>
      <c r="CN3" s="175"/>
      <c r="CO3" s="175"/>
      <c r="CP3" s="175"/>
      <c r="CQ3" s="175"/>
      <c r="CR3" s="175"/>
      <c r="CS3" s="175"/>
    </row>
    <row r="4" spans="1:97" ht="6" customHeight="1">
      <c r="A4" s="536" t="s">
        <v>80</v>
      </c>
      <c r="B4" s="536"/>
      <c r="C4" s="536"/>
      <c r="D4" s="536"/>
      <c r="E4" s="536"/>
      <c r="F4" s="536"/>
      <c r="G4" s="536"/>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6"/>
      <c r="B5" s="536"/>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row>
    <row r="6" spans="1:97" s="178" customFormat="1" ht="18" customHeight="1">
      <c r="A6" s="536"/>
      <c r="B6" s="536"/>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6"/>
      <c r="AJ6" s="536"/>
      <c r="AK6" s="536"/>
      <c r="AL6" s="536"/>
      <c r="AM6" s="536"/>
      <c r="AN6" s="536"/>
      <c r="AO6" s="536"/>
      <c r="AP6" s="536"/>
      <c r="AQ6" s="536"/>
      <c r="AR6" s="536"/>
      <c r="AS6" s="536"/>
      <c r="AT6" s="536"/>
      <c r="AU6" s="536"/>
      <c r="AV6" s="536"/>
      <c r="AW6" s="536"/>
      <c r="AX6" s="536"/>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7">
        <f>請求書!$C$8</f>
        <v>0</v>
      </c>
      <c r="D8" s="537"/>
      <c r="E8" s="537"/>
      <c r="F8" s="537"/>
      <c r="G8" s="537"/>
      <c r="H8" s="537"/>
      <c r="I8" s="537"/>
      <c r="J8" s="537"/>
      <c r="K8" s="537"/>
      <c r="L8" s="537"/>
      <c r="M8" s="537"/>
      <c r="N8" s="537"/>
      <c r="O8" s="537"/>
      <c r="P8" s="537"/>
      <c r="Q8" s="537"/>
      <c r="R8" s="537"/>
      <c r="S8" s="537"/>
      <c r="T8" s="537"/>
      <c r="U8" s="537"/>
      <c r="AZ8" s="518"/>
      <c r="BA8" s="518"/>
      <c r="BB8" s="518"/>
      <c r="BC8" s="518"/>
      <c r="BD8" s="518"/>
      <c r="BE8" s="518"/>
      <c r="BF8" s="518"/>
      <c r="BG8" s="518"/>
      <c r="BH8" s="518"/>
      <c r="BI8" s="518"/>
      <c r="BJ8" s="518"/>
      <c r="BK8" s="518"/>
      <c r="BL8" s="518"/>
      <c r="BM8" s="518"/>
      <c r="BN8" s="518"/>
      <c r="BO8" s="518"/>
      <c r="BP8" s="518"/>
      <c r="BQ8" s="518"/>
      <c r="BR8" s="518"/>
      <c r="BS8" s="518"/>
      <c r="BT8" s="518"/>
      <c r="BU8" s="518"/>
      <c r="BV8" s="518"/>
      <c r="BW8" s="518"/>
      <c r="BX8" s="518"/>
      <c r="BY8" s="518"/>
      <c r="BZ8" s="518"/>
      <c r="CA8" s="518"/>
      <c r="CB8" s="518"/>
      <c r="CC8" s="173"/>
      <c r="CD8" s="173"/>
      <c r="CE8" s="173"/>
      <c r="CF8" s="173"/>
      <c r="CG8" s="173"/>
      <c r="CH8" s="173"/>
      <c r="CI8" s="173"/>
      <c r="CJ8" s="173"/>
      <c r="CK8" s="174"/>
      <c r="CL8" s="174"/>
      <c r="CM8" s="174"/>
      <c r="CN8" s="175"/>
      <c r="CO8" s="175"/>
      <c r="CP8" s="175"/>
      <c r="CQ8" s="175"/>
      <c r="CR8" s="175"/>
      <c r="CS8" s="175"/>
    </row>
    <row r="9" spans="1:97" ht="18" customHeight="1">
      <c r="C9" s="537"/>
      <c r="D9" s="537"/>
      <c r="E9" s="537"/>
      <c r="F9" s="537"/>
      <c r="G9" s="537"/>
      <c r="H9" s="537"/>
      <c r="I9" s="537"/>
      <c r="J9" s="537"/>
      <c r="K9" s="537"/>
      <c r="L9" s="537"/>
      <c r="M9" s="537"/>
      <c r="N9" s="537"/>
      <c r="O9" s="537"/>
      <c r="P9" s="537"/>
      <c r="Q9" s="537"/>
      <c r="R9" s="537"/>
      <c r="S9" s="537"/>
      <c r="T9" s="537"/>
      <c r="U9" s="537"/>
      <c r="V9" s="544" t="str">
        <f>請求書!$V$9</f>
        <v>様</v>
      </c>
      <c r="W9" s="544"/>
      <c r="X9" s="544"/>
      <c r="Y9" s="184"/>
      <c r="Z9" s="184"/>
      <c r="AA9" s="171"/>
      <c r="AB9" s="171"/>
      <c r="AC9" s="171"/>
      <c r="AD9" s="171"/>
      <c r="AE9" s="171"/>
      <c r="AF9" s="171"/>
      <c r="AG9" s="171"/>
      <c r="AH9" s="171"/>
      <c r="AI9" s="171"/>
      <c r="AJ9" s="171"/>
      <c r="AK9" s="171"/>
      <c r="AL9" s="171"/>
      <c r="AM9" s="171"/>
      <c r="AN9" s="171"/>
      <c r="AZ9" s="518"/>
      <c r="BA9" s="518"/>
      <c r="BB9" s="518"/>
      <c r="BC9" s="518"/>
      <c r="BD9" s="518"/>
      <c r="BE9" s="518"/>
      <c r="BF9" s="518"/>
      <c r="BG9" s="518"/>
      <c r="BH9" s="518"/>
      <c r="BI9" s="518"/>
      <c r="BJ9" s="518"/>
      <c r="BK9" s="518"/>
      <c r="BL9" s="518"/>
      <c r="BM9" s="518"/>
      <c r="BN9" s="518"/>
      <c r="BO9" s="518"/>
      <c r="BP9" s="518"/>
      <c r="BQ9" s="518"/>
      <c r="BR9" s="518"/>
      <c r="BS9" s="518"/>
      <c r="BT9" s="518"/>
      <c r="BU9" s="518"/>
      <c r="BV9" s="518"/>
      <c r="BW9" s="518"/>
      <c r="BX9" s="518"/>
      <c r="BY9" s="518"/>
      <c r="BZ9" s="518"/>
      <c r="CA9" s="518"/>
      <c r="CB9" s="518"/>
      <c r="CC9" s="173"/>
      <c r="CD9" s="173"/>
      <c r="CE9" s="173"/>
      <c r="CF9" s="173"/>
      <c r="CG9" s="173"/>
      <c r="CH9" s="173"/>
      <c r="CI9" s="173"/>
      <c r="CJ9" s="173"/>
      <c r="CK9" s="174"/>
      <c r="CL9" s="174"/>
      <c r="CM9" s="174"/>
      <c r="CN9" s="175"/>
      <c r="CO9" s="175"/>
      <c r="CP9" s="175"/>
      <c r="CQ9" s="175"/>
      <c r="CR9" s="175"/>
      <c r="CS9" s="175"/>
    </row>
    <row r="10" spans="1:97" ht="18" customHeight="1" thickBot="1">
      <c r="C10" s="538"/>
      <c r="D10" s="538"/>
      <c r="E10" s="538"/>
      <c r="F10" s="538"/>
      <c r="G10" s="538"/>
      <c r="H10" s="538"/>
      <c r="I10" s="538"/>
      <c r="J10" s="538"/>
      <c r="K10" s="538"/>
      <c r="L10" s="538"/>
      <c r="M10" s="538"/>
      <c r="N10" s="538"/>
      <c r="O10" s="538"/>
      <c r="P10" s="538"/>
      <c r="Q10" s="538"/>
      <c r="R10" s="538"/>
      <c r="S10" s="538"/>
      <c r="T10" s="538"/>
      <c r="U10" s="538"/>
      <c r="V10" s="545"/>
      <c r="W10" s="545"/>
      <c r="X10" s="545"/>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39"/>
      <c r="AB12" s="540"/>
      <c r="AC12" s="540"/>
      <c r="AD12" s="540"/>
      <c r="AE12" s="540"/>
      <c r="AF12" s="540"/>
      <c r="AG12" s="540"/>
      <c r="AH12" s="540"/>
      <c r="AI12" s="540"/>
      <c r="AJ12" s="540"/>
      <c r="AK12" s="540"/>
      <c r="AL12" s="540"/>
      <c r="AM12" s="540"/>
      <c r="AN12" s="540"/>
      <c r="AO12" s="540"/>
      <c r="AP12" s="540"/>
      <c r="AQ12" s="540"/>
      <c r="AR12" s="540"/>
      <c r="AS12" s="540"/>
      <c r="AT12" s="540"/>
      <c r="AU12" s="540"/>
      <c r="AV12" s="54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1"/>
      <c r="AB13" s="542"/>
      <c r="AC13" s="542"/>
      <c r="AD13" s="542"/>
      <c r="AE13" s="542"/>
      <c r="AF13" s="542"/>
      <c r="AG13" s="542"/>
      <c r="AH13" s="542"/>
      <c r="AI13" s="542"/>
      <c r="AJ13" s="542"/>
      <c r="AK13" s="542"/>
      <c r="AL13" s="542"/>
      <c r="AM13" s="542"/>
      <c r="AN13" s="542"/>
      <c r="AO13" s="542"/>
      <c r="AP13" s="542"/>
      <c r="AQ13" s="542"/>
      <c r="AR13" s="542"/>
      <c r="AS13" s="542"/>
      <c r="AT13" s="542"/>
      <c r="AU13" s="542"/>
      <c r="AV13" s="54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14" t="s">
        <v>81</v>
      </c>
      <c r="D17" s="514"/>
      <c r="E17" s="514"/>
      <c r="F17" s="514"/>
      <c r="G17" s="514"/>
      <c r="H17" s="514"/>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row>
    <row r="18" spans="1:50" ht="18" customHeight="1">
      <c r="A18" s="171"/>
      <c r="B18" s="171"/>
    </row>
    <row r="19" spans="1:50" ht="18" customHeight="1">
      <c r="A19" s="515" t="s">
        <v>68</v>
      </c>
      <c r="B19" s="515"/>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c r="AQ19" s="515"/>
      <c r="AR19" s="515"/>
      <c r="AS19" s="515"/>
      <c r="AT19" s="515"/>
      <c r="AU19" s="515"/>
      <c r="AV19" s="515"/>
      <c r="AW19" s="515"/>
      <c r="AX19" s="515"/>
    </row>
    <row r="20" spans="1:50" ht="18" customHeight="1">
      <c r="A20" s="171"/>
      <c r="B20" s="171"/>
    </row>
    <row r="21" spans="1:50" s="171" customFormat="1" ht="18" customHeight="1">
      <c r="C21" s="516" t="s">
        <v>69</v>
      </c>
      <c r="D21" s="516"/>
      <c r="E21" s="516"/>
      <c r="F21" s="516"/>
      <c r="G21" s="516"/>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t="s">
        <v>70</v>
      </c>
      <c r="AI21" s="516"/>
      <c r="AJ21" s="516"/>
      <c r="AK21" s="516"/>
      <c r="AL21" s="516"/>
      <c r="AM21" s="516" t="s">
        <v>71</v>
      </c>
      <c r="AN21" s="516"/>
      <c r="AO21" s="516"/>
      <c r="AP21" s="516"/>
      <c r="AQ21" s="516"/>
      <c r="AR21" s="516" t="s">
        <v>72</v>
      </c>
      <c r="AS21" s="516"/>
      <c r="AT21" s="516"/>
      <c r="AU21" s="516"/>
      <c r="AV21" s="516"/>
    </row>
    <row r="22" spans="1:50" s="171" customFormat="1" ht="30" customHeight="1">
      <c r="C22" s="507" t="str">
        <f>請求書!$C22</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46">
        <f>請求書!$AH22</f>
        <v>0</v>
      </c>
      <c r="AI22" s="546"/>
      <c r="AJ22" s="546"/>
      <c r="AK22" s="546"/>
      <c r="AL22" s="546"/>
      <c r="AM22" s="511">
        <f>請求書!$AM22</f>
        <v>1</v>
      </c>
      <c r="AN22" s="511"/>
      <c r="AO22" s="511"/>
      <c r="AP22" s="511"/>
      <c r="AQ22" s="511"/>
      <c r="AR22" s="512">
        <f>請求書!$AR22</f>
        <v>0</v>
      </c>
      <c r="AS22" s="512"/>
      <c r="AT22" s="512"/>
      <c r="AU22" s="512"/>
      <c r="AV22" s="512"/>
    </row>
    <row r="23" spans="1:50" s="171" customFormat="1" ht="30" customHeight="1">
      <c r="C23" s="507" t="str">
        <f>請求書!$C23</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46" t="str">
        <f>請求書!$AH23</f>
        <v/>
      </c>
      <c r="AI23" s="546"/>
      <c r="AJ23" s="546"/>
      <c r="AK23" s="546"/>
      <c r="AL23" s="546"/>
      <c r="AM23" s="511" t="str">
        <f>請求書!$AM23</f>
        <v/>
      </c>
      <c r="AN23" s="511"/>
      <c r="AO23" s="511"/>
      <c r="AP23" s="511"/>
      <c r="AQ23" s="511"/>
      <c r="AR23" s="512" t="str">
        <f>請求書!$AR23</f>
        <v/>
      </c>
      <c r="AS23" s="512"/>
      <c r="AT23" s="512"/>
      <c r="AU23" s="512"/>
      <c r="AV23" s="512"/>
    </row>
    <row r="24" spans="1:50" s="171" customFormat="1" ht="30" customHeight="1">
      <c r="C24" s="507" t="str">
        <f>請求書!$C24</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46" t="str">
        <f>請求書!$AH24</f>
        <v/>
      </c>
      <c r="AI24" s="546"/>
      <c r="AJ24" s="546"/>
      <c r="AK24" s="546"/>
      <c r="AL24" s="546"/>
      <c r="AM24" s="511" t="str">
        <f>請求書!$AM24</f>
        <v/>
      </c>
      <c r="AN24" s="511"/>
      <c r="AO24" s="511"/>
      <c r="AP24" s="511"/>
      <c r="AQ24" s="511"/>
      <c r="AR24" s="512" t="str">
        <f>請求書!$AR24</f>
        <v/>
      </c>
      <c r="AS24" s="512"/>
      <c r="AT24" s="512"/>
      <c r="AU24" s="512"/>
      <c r="AV24" s="512"/>
    </row>
    <row r="25" spans="1:50" s="171" customFormat="1" ht="30" customHeight="1">
      <c r="C25" s="507" t="str">
        <f>請求書!$C25</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46" t="str">
        <f>請求書!$AH25</f>
        <v/>
      </c>
      <c r="AI25" s="546"/>
      <c r="AJ25" s="546"/>
      <c r="AK25" s="546"/>
      <c r="AL25" s="546"/>
      <c r="AM25" s="511" t="str">
        <f>請求書!$AM25</f>
        <v/>
      </c>
      <c r="AN25" s="511"/>
      <c r="AO25" s="511"/>
      <c r="AP25" s="511"/>
      <c r="AQ25" s="511"/>
      <c r="AR25" s="512" t="str">
        <f>請求書!$AR25</f>
        <v/>
      </c>
      <c r="AS25" s="512"/>
      <c r="AT25" s="512"/>
      <c r="AU25" s="512"/>
      <c r="AV25" s="512"/>
    </row>
    <row r="26" spans="1:50" s="171" customFormat="1" ht="30" customHeight="1">
      <c r="C26" s="507" t="str">
        <f>請求書!$C26</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46" t="str">
        <f>請求書!$AH26</f>
        <v/>
      </c>
      <c r="AI26" s="546"/>
      <c r="AJ26" s="546"/>
      <c r="AK26" s="546"/>
      <c r="AL26" s="546"/>
      <c r="AM26" s="511" t="str">
        <f>請求書!$AM26</f>
        <v/>
      </c>
      <c r="AN26" s="511"/>
      <c r="AO26" s="511"/>
      <c r="AP26" s="511"/>
      <c r="AQ26" s="511"/>
      <c r="AR26" s="512" t="str">
        <f>請求書!$AR26</f>
        <v/>
      </c>
      <c r="AS26" s="512"/>
      <c r="AT26" s="512"/>
      <c r="AU26" s="512"/>
      <c r="AV26" s="512"/>
    </row>
    <row r="27" spans="1:50" s="171" customFormat="1" ht="30" customHeight="1">
      <c r="C27" s="507" t="str">
        <f>請求書!$C27</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46" t="str">
        <f>請求書!$AH27</f>
        <v/>
      </c>
      <c r="AI27" s="546"/>
      <c r="AJ27" s="546"/>
      <c r="AK27" s="546"/>
      <c r="AL27" s="546"/>
      <c r="AM27" s="511" t="str">
        <f>請求書!$AM27</f>
        <v/>
      </c>
      <c r="AN27" s="511"/>
      <c r="AO27" s="511"/>
      <c r="AP27" s="511"/>
      <c r="AQ27" s="511"/>
      <c r="AR27" s="512" t="str">
        <f>請求書!$AR27</f>
        <v/>
      </c>
      <c r="AS27" s="512"/>
      <c r="AT27" s="512"/>
      <c r="AU27" s="512"/>
      <c r="AV27" s="512"/>
    </row>
    <row r="28" spans="1:50" s="171" customFormat="1" ht="30" customHeight="1">
      <c r="C28" s="507" t="str">
        <f>請求書!$C28</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46" t="str">
        <f>請求書!$AH28</f>
        <v/>
      </c>
      <c r="AI28" s="546"/>
      <c r="AJ28" s="546"/>
      <c r="AK28" s="546"/>
      <c r="AL28" s="546"/>
      <c r="AM28" s="511" t="str">
        <f>請求書!$AM28</f>
        <v/>
      </c>
      <c r="AN28" s="511"/>
      <c r="AO28" s="511"/>
      <c r="AP28" s="511"/>
      <c r="AQ28" s="511"/>
      <c r="AR28" s="512" t="str">
        <f>請求書!$AR28</f>
        <v/>
      </c>
      <c r="AS28" s="512"/>
      <c r="AT28" s="512"/>
      <c r="AU28" s="512"/>
      <c r="AV28" s="512"/>
    </row>
    <row r="29" spans="1:50" s="171" customFormat="1" ht="30" customHeight="1">
      <c r="C29" s="507" t="str">
        <f>請求書!$C29</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46" t="str">
        <f>請求書!$AH29</f>
        <v/>
      </c>
      <c r="AI29" s="546"/>
      <c r="AJ29" s="546"/>
      <c r="AK29" s="546"/>
      <c r="AL29" s="546"/>
      <c r="AM29" s="511" t="str">
        <f>請求書!$AM29</f>
        <v/>
      </c>
      <c r="AN29" s="511"/>
      <c r="AO29" s="511"/>
      <c r="AP29" s="511"/>
      <c r="AQ29" s="511"/>
      <c r="AR29" s="512" t="str">
        <f>請求書!$AR29</f>
        <v/>
      </c>
      <c r="AS29" s="512"/>
      <c r="AT29" s="512"/>
      <c r="AU29" s="512"/>
      <c r="AV29" s="512"/>
    </row>
    <row r="30" spans="1:50" s="171" customFormat="1" ht="30" customHeight="1">
      <c r="C30" s="507" t="str">
        <f>請求書!$C30</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46" t="str">
        <f>請求書!$AH30</f>
        <v/>
      </c>
      <c r="AI30" s="546"/>
      <c r="AJ30" s="546"/>
      <c r="AK30" s="546"/>
      <c r="AL30" s="546"/>
      <c r="AM30" s="511" t="str">
        <f>請求書!$AM30</f>
        <v/>
      </c>
      <c r="AN30" s="511"/>
      <c r="AO30" s="511"/>
      <c r="AP30" s="511"/>
      <c r="AQ30" s="511"/>
      <c r="AR30" s="512" t="str">
        <f>請求書!$AR30</f>
        <v/>
      </c>
      <c r="AS30" s="512"/>
      <c r="AT30" s="512"/>
      <c r="AU30" s="512"/>
      <c r="AV30" s="512"/>
    </row>
    <row r="31" spans="1:50" s="171" customFormat="1" ht="30" customHeight="1">
      <c r="C31" s="507" t="str">
        <f>請求書!$C31</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46" t="str">
        <f>請求書!$AH31</f>
        <v/>
      </c>
      <c r="AI31" s="546"/>
      <c r="AJ31" s="546"/>
      <c r="AK31" s="546"/>
      <c r="AL31" s="546"/>
      <c r="AM31" s="511" t="str">
        <f>請求書!$AM31</f>
        <v/>
      </c>
      <c r="AN31" s="511"/>
      <c r="AO31" s="511"/>
      <c r="AP31" s="511"/>
      <c r="AQ31" s="511"/>
      <c r="AR31" s="512" t="str">
        <f>請求書!$AR31</f>
        <v/>
      </c>
      <c r="AS31" s="512"/>
      <c r="AT31" s="512"/>
      <c r="AU31" s="512"/>
      <c r="AV31" s="512"/>
    </row>
    <row r="32" spans="1:50" s="171" customFormat="1" ht="30" customHeight="1">
      <c r="C32" s="507" t="str">
        <f>請求書!$C32</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46" t="str">
        <f>請求書!$AH32</f>
        <v/>
      </c>
      <c r="AI32" s="546"/>
      <c r="AJ32" s="546"/>
      <c r="AK32" s="546"/>
      <c r="AL32" s="546"/>
      <c r="AM32" s="511" t="str">
        <f>請求書!$AM32</f>
        <v/>
      </c>
      <c r="AN32" s="511"/>
      <c r="AO32" s="511"/>
      <c r="AP32" s="511"/>
      <c r="AQ32" s="511"/>
      <c r="AR32" s="512" t="str">
        <f>請求書!$AR32</f>
        <v/>
      </c>
      <c r="AS32" s="512"/>
      <c r="AT32" s="512"/>
      <c r="AU32" s="512"/>
      <c r="AV32" s="512"/>
    </row>
    <row r="33" spans="8:97" s="171" customFormat="1" ht="18" customHeight="1">
      <c r="N33" s="195"/>
      <c r="AB33" s="196"/>
      <c r="AH33" s="511" t="s">
        <v>2</v>
      </c>
      <c r="AI33" s="511"/>
      <c r="AJ33" s="511"/>
      <c r="AK33" s="511"/>
      <c r="AL33" s="511"/>
      <c r="AM33" s="511"/>
      <c r="AN33" s="511"/>
      <c r="AO33" s="511"/>
      <c r="AP33" s="511"/>
      <c r="AQ33" s="511"/>
      <c r="AR33" s="512">
        <f>請求書!$AR33</f>
        <v>0</v>
      </c>
      <c r="AS33" s="512"/>
      <c r="AT33" s="512"/>
      <c r="AU33" s="512"/>
      <c r="AV33" s="512"/>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11" t="s">
        <v>1</v>
      </c>
      <c r="AI34" s="511"/>
      <c r="AJ34" s="511"/>
      <c r="AK34" s="511"/>
      <c r="AL34" s="511"/>
      <c r="AM34" s="511"/>
      <c r="AN34" s="511"/>
      <c r="AO34" s="511"/>
      <c r="AP34" s="511"/>
      <c r="AQ34" s="511"/>
      <c r="AR34" s="512">
        <f>請求書!$AR34</f>
        <v>0</v>
      </c>
      <c r="AS34" s="512"/>
      <c r="AT34" s="512"/>
      <c r="AU34" s="512"/>
      <c r="AV34" s="512"/>
      <c r="AZ34" s="198"/>
      <c r="BA34" s="517"/>
      <c r="BB34" s="517"/>
      <c r="BC34" s="517"/>
      <c r="BD34" s="517"/>
      <c r="BE34" s="517"/>
      <c r="BF34" s="517"/>
      <c r="BG34" s="517"/>
      <c r="BH34" s="517"/>
      <c r="BI34" s="517"/>
      <c r="BJ34" s="517"/>
      <c r="BK34" s="517"/>
      <c r="BL34" s="517"/>
      <c r="BM34" s="517"/>
      <c r="BN34" s="517"/>
      <c r="BO34" s="517"/>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11" t="s">
        <v>88</v>
      </c>
      <c r="AI35" s="511"/>
      <c r="AJ35" s="511"/>
      <c r="AK35" s="511"/>
      <c r="AL35" s="511"/>
      <c r="AM35" s="511"/>
      <c r="AN35" s="511"/>
      <c r="AO35" s="511"/>
      <c r="AP35" s="511"/>
      <c r="AQ35" s="511"/>
      <c r="AR35" s="512">
        <f>請求書!$AR35</f>
        <v>0</v>
      </c>
      <c r="AS35" s="512"/>
      <c r="AT35" s="512"/>
      <c r="AU35" s="512"/>
      <c r="AV35" s="512"/>
      <c r="AZ35" s="198"/>
      <c r="BA35" s="517"/>
      <c r="BB35" s="517"/>
      <c r="BC35" s="517"/>
      <c r="BD35" s="517"/>
      <c r="BE35" s="517"/>
      <c r="BF35" s="517"/>
      <c r="BG35" s="517"/>
      <c r="BH35" s="517"/>
      <c r="BI35" s="517"/>
      <c r="BJ35" s="517"/>
      <c r="BK35" s="517"/>
      <c r="BL35" s="517"/>
      <c r="BM35" s="517"/>
      <c r="BN35" s="517"/>
      <c r="BO35" s="517"/>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8"/>
      <c r="BA36" s="518"/>
      <c r="BB36" s="518"/>
      <c r="BC36" s="518"/>
      <c r="BD36" s="518"/>
      <c r="BE36" s="518"/>
      <c r="BF36" s="518"/>
      <c r="BG36" s="518"/>
      <c r="BH36" s="518"/>
      <c r="BI36" s="518"/>
      <c r="BJ36" s="518"/>
      <c r="BK36" s="518"/>
      <c r="BL36" s="518"/>
      <c r="BM36" s="518"/>
      <c r="BN36" s="518"/>
      <c r="BO36" s="518"/>
      <c r="BP36" s="518"/>
      <c r="BQ36" s="518"/>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15" t="s">
        <v>82</v>
      </c>
      <c r="I37" s="515"/>
      <c r="J37" s="515"/>
      <c r="K37" s="515"/>
      <c r="L37" s="515"/>
      <c r="M37" s="515"/>
      <c r="N37" s="515"/>
      <c r="O37" s="532">
        <f>請求書!O37</f>
        <v>0</v>
      </c>
      <c r="P37" s="532"/>
      <c r="Q37" s="532"/>
      <c r="R37" s="532"/>
      <c r="S37" s="532"/>
      <c r="T37" s="532"/>
      <c r="U37" s="532"/>
      <c r="V37" s="532"/>
      <c r="W37" s="532"/>
      <c r="X37" s="532"/>
      <c r="Y37" s="532"/>
      <c r="Z37" s="532"/>
      <c r="AA37" s="532"/>
      <c r="AB37" s="532"/>
      <c r="AC37" s="532"/>
      <c r="AD37" s="532"/>
      <c r="AE37" s="532"/>
      <c r="AF37" s="532"/>
      <c r="AG37" s="532"/>
      <c r="AH37" s="532"/>
      <c r="AI37" s="532"/>
      <c r="AJ37" s="532"/>
      <c r="AK37" s="203" t="s">
        <v>74</v>
      </c>
      <c r="AL37" s="204"/>
      <c r="AM37" s="171"/>
      <c r="AN37" s="171"/>
      <c r="AO37" s="171"/>
      <c r="AP37" s="171"/>
      <c r="AZ37" s="518"/>
      <c r="BA37" s="518"/>
      <c r="BB37" s="518"/>
      <c r="BC37" s="518"/>
      <c r="BD37" s="518"/>
      <c r="BE37" s="518"/>
      <c r="BF37" s="518"/>
      <c r="BG37" s="518"/>
      <c r="BH37" s="518"/>
      <c r="BI37" s="518"/>
      <c r="BJ37" s="518"/>
      <c r="BK37" s="518"/>
      <c r="BL37" s="518"/>
      <c r="BM37" s="518"/>
      <c r="BN37" s="518"/>
      <c r="BO37" s="518"/>
      <c r="BP37" s="518"/>
      <c r="BQ37" s="518"/>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19"/>
      <c r="P38" s="519"/>
      <c r="Q38" s="519"/>
      <c r="R38" s="519"/>
      <c r="S38" s="519"/>
      <c r="T38" s="519"/>
      <c r="U38" s="519"/>
      <c r="V38" s="519"/>
      <c r="W38" s="519"/>
      <c r="X38" s="519"/>
      <c r="Y38" s="519"/>
      <c r="Z38" s="519"/>
      <c r="AA38" s="519"/>
      <c r="AB38" s="519"/>
      <c r="AC38" s="519"/>
      <c r="AD38" s="519"/>
      <c r="AE38" s="519"/>
      <c r="AF38" s="520"/>
      <c r="AG38" s="520"/>
      <c r="AH38" s="520"/>
      <c r="AI38" s="520"/>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19"/>
      <c r="AL41" s="521"/>
      <c r="AM41" s="521"/>
      <c r="AN41" s="521"/>
      <c r="AO41" s="521"/>
      <c r="AP41" s="521"/>
      <c r="AQ41" s="521"/>
      <c r="AR41" s="521"/>
      <c r="AS41" s="52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row r="44" spans="8:97" ht="18" customHeight="1"/>
    <row r="45" spans="8:97" ht="18" customHeight="1"/>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sheetData>
  <sheetProtection algorithmName="SHA-512" hashValue="vTuH/KNr7IhW0FgChhpnhlKE7AZk2DqBsfjd0jGv8xTMRrgYiBYTxsRm6GRu5nwX3EL2hjiqbXO2T4Ox+agsWg==" saltValue="omXII6oTqg+3zdJxLQVtSA==" spinCount="100000" sheet="1" objects="1" scenarios="1"/>
  <mergeCells count="76">
    <mergeCell ref="C17:AL17"/>
    <mergeCell ref="A19:AX19"/>
    <mergeCell ref="C21:AG21"/>
    <mergeCell ref="AH21:AL21"/>
    <mergeCell ref="AM21:AQ21"/>
    <mergeCell ref="AP1:AX1"/>
    <mergeCell ref="AR3:AT3"/>
    <mergeCell ref="A4:AX6"/>
    <mergeCell ref="C8:U10"/>
    <mergeCell ref="V9:X10"/>
    <mergeCell ref="AI2:AX2"/>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H37:N37"/>
    <mergeCell ref="O37:AJ37"/>
    <mergeCell ref="C32:AG32"/>
    <mergeCell ref="O38:AE38"/>
    <mergeCell ref="AF38:AI38"/>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7:AG27"/>
    <mergeCell ref="AH27:AL27"/>
    <mergeCell ref="AM27:AQ27"/>
    <mergeCell ref="AR27:AV27"/>
    <mergeCell ref="C25:AG25"/>
    <mergeCell ref="AH25:AL25"/>
    <mergeCell ref="AM25:AQ25"/>
    <mergeCell ref="AR25:AV25"/>
    <mergeCell ref="C26:AG26"/>
    <mergeCell ref="AH26:AL26"/>
    <mergeCell ref="AM26:AQ26"/>
    <mergeCell ref="AR26:AV26"/>
  </mergeCells>
  <phoneticPr fontId="12"/>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AA6B54E8-8ED2-44F0-A6A4-63FFDFC9E147}">
      <formula1>"様,御中"</formula1>
    </dataValidation>
  </dataValidations>
  <printOptions horizontalCentered="1"/>
  <pageMargins left="0.7" right="0.7" top="0.75" bottom="0.75" header="0.3" footer="0.3"/>
  <pageSetup paperSize="9" scale="8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5">
    <pageSetUpPr fitToPage="1"/>
  </sheetPr>
  <dimension ref="A1:CS110"/>
  <sheetViews>
    <sheetView showGridLines="0" view="pageBreakPreview" topLeftCell="A10"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109375" style="132"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33" t="s">
        <v>51</v>
      </c>
      <c r="AM1" s="533"/>
      <c r="AN1" s="533"/>
      <c r="AO1" s="533"/>
      <c r="AP1" s="534">
        <f>請求書!AP1</f>
        <v>0</v>
      </c>
      <c r="AQ1" s="535"/>
      <c r="AR1" s="535"/>
      <c r="AS1" s="535"/>
      <c r="AT1" s="535"/>
      <c r="AU1" s="535"/>
      <c r="AV1" s="535"/>
      <c r="AW1" s="535"/>
      <c r="AX1" s="535"/>
    </row>
    <row r="2" spans="1:97" ht="18" customHeight="1">
      <c r="AI2" s="543" t="s">
        <v>156</v>
      </c>
      <c r="AJ2" s="543"/>
      <c r="AK2" s="543"/>
      <c r="AL2" s="543"/>
      <c r="AM2" s="543"/>
      <c r="AN2" s="543"/>
      <c r="AO2" s="543"/>
      <c r="AP2" s="543"/>
      <c r="AQ2" s="543"/>
      <c r="AR2" s="543"/>
      <c r="AS2" s="543"/>
      <c r="AT2" s="543"/>
      <c r="AU2" s="543"/>
      <c r="AV2" s="543"/>
      <c r="AW2" s="543"/>
      <c r="AX2" s="543"/>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173"/>
      <c r="CD2" s="173"/>
      <c r="CE2" s="173"/>
      <c r="CF2" s="173"/>
      <c r="CG2" s="173"/>
      <c r="CH2" s="173"/>
      <c r="CI2" s="173"/>
      <c r="CJ2" s="173"/>
      <c r="CK2" s="174"/>
      <c r="CL2" s="174"/>
      <c r="CM2" s="174"/>
      <c r="CN2" s="175"/>
      <c r="CO2" s="175"/>
      <c r="CP2" s="175"/>
      <c r="CQ2" s="175"/>
      <c r="CR2" s="175"/>
      <c r="CS2" s="175"/>
    </row>
    <row r="3" spans="1:97" ht="18" customHeight="1">
      <c r="AR3" s="521"/>
      <c r="AS3" s="521"/>
      <c r="AT3" s="521"/>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173"/>
      <c r="CD3" s="173"/>
      <c r="CE3" s="173"/>
      <c r="CF3" s="173"/>
      <c r="CG3" s="173"/>
      <c r="CH3" s="173"/>
      <c r="CI3" s="173"/>
      <c r="CJ3" s="173"/>
      <c r="CK3" s="174"/>
      <c r="CL3" s="174"/>
      <c r="CM3" s="174"/>
      <c r="CN3" s="175"/>
      <c r="CO3" s="175"/>
      <c r="CP3" s="175"/>
      <c r="CQ3" s="175"/>
      <c r="CR3" s="175"/>
      <c r="CS3" s="175"/>
    </row>
    <row r="4" spans="1:97" ht="6" customHeight="1">
      <c r="A4" s="536" t="s">
        <v>83</v>
      </c>
      <c r="B4" s="536"/>
      <c r="C4" s="536"/>
      <c r="D4" s="536"/>
      <c r="E4" s="536"/>
      <c r="F4" s="536"/>
      <c r="G4" s="536"/>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6"/>
      <c r="B5" s="536"/>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row>
    <row r="6" spans="1:97" s="178" customFormat="1" ht="18" customHeight="1">
      <c r="A6" s="536"/>
      <c r="B6" s="536"/>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6"/>
      <c r="AJ6" s="536"/>
      <c r="AK6" s="536"/>
      <c r="AL6" s="536"/>
      <c r="AM6" s="536"/>
      <c r="AN6" s="536"/>
      <c r="AO6" s="536"/>
      <c r="AP6" s="536"/>
      <c r="AQ6" s="536"/>
      <c r="AR6" s="536"/>
      <c r="AS6" s="536"/>
      <c r="AT6" s="536"/>
      <c r="AU6" s="536"/>
      <c r="AV6" s="536"/>
      <c r="AW6" s="536"/>
      <c r="AX6" s="536"/>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7">
        <f>請求書!$C$8</f>
        <v>0</v>
      </c>
      <c r="D8" s="537"/>
      <c r="E8" s="537"/>
      <c r="F8" s="537"/>
      <c r="G8" s="537"/>
      <c r="H8" s="537"/>
      <c r="I8" s="537"/>
      <c r="J8" s="537"/>
      <c r="K8" s="537"/>
      <c r="L8" s="537"/>
      <c r="M8" s="537"/>
      <c r="N8" s="537"/>
      <c r="O8" s="537"/>
      <c r="P8" s="537"/>
      <c r="Q8" s="537"/>
      <c r="R8" s="537"/>
      <c r="S8" s="537"/>
      <c r="T8" s="537"/>
      <c r="U8" s="537"/>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37"/>
      <c r="D9" s="537"/>
      <c r="E9" s="537"/>
      <c r="F9" s="537"/>
      <c r="G9" s="537"/>
      <c r="H9" s="537"/>
      <c r="I9" s="537"/>
      <c r="J9" s="537"/>
      <c r="K9" s="537"/>
      <c r="L9" s="537"/>
      <c r="M9" s="537"/>
      <c r="N9" s="537"/>
      <c r="O9" s="537"/>
      <c r="P9" s="537"/>
      <c r="Q9" s="537"/>
      <c r="R9" s="537"/>
      <c r="S9" s="537"/>
      <c r="T9" s="537"/>
      <c r="U9" s="537"/>
      <c r="V9" s="544" t="str">
        <f>請求書!$V$9</f>
        <v>様</v>
      </c>
      <c r="W9" s="544"/>
      <c r="X9" s="544"/>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38"/>
      <c r="D10" s="538"/>
      <c r="E10" s="538"/>
      <c r="F10" s="538"/>
      <c r="G10" s="538"/>
      <c r="H10" s="538"/>
      <c r="I10" s="538"/>
      <c r="J10" s="538"/>
      <c r="K10" s="538"/>
      <c r="L10" s="538"/>
      <c r="M10" s="538"/>
      <c r="N10" s="538"/>
      <c r="O10" s="538"/>
      <c r="P10" s="538"/>
      <c r="Q10" s="538"/>
      <c r="R10" s="538"/>
      <c r="S10" s="538"/>
      <c r="T10" s="538"/>
      <c r="U10" s="538"/>
      <c r="V10" s="545"/>
      <c r="W10" s="545"/>
      <c r="X10" s="545"/>
      <c r="Y10" s="218"/>
      <c r="Z10" s="184"/>
      <c r="AA10" s="171"/>
      <c r="AB10" s="171"/>
      <c r="AC10" s="171"/>
      <c r="AD10" s="171"/>
      <c r="AE10" s="171"/>
      <c r="AF10" s="171"/>
      <c r="AG10" s="171"/>
      <c r="AH10" s="171"/>
      <c r="AI10" s="171"/>
      <c r="AJ10" s="171"/>
      <c r="AK10" s="171"/>
      <c r="AL10" s="171"/>
      <c r="AM10" s="171"/>
      <c r="AN10" s="171"/>
      <c r="AZ10" s="172"/>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39"/>
      <c r="AB12" s="540"/>
      <c r="AC12" s="540"/>
      <c r="AD12" s="540"/>
      <c r="AE12" s="540"/>
      <c r="AF12" s="540"/>
      <c r="AG12" s="540"/>
      <c r="AH12" s="540"/>
      <c r="AI12" s="540"/>
      <c r="AJ12" s="540"/>
      <c r="AK12" s="540"/>
      <c r="AL12" s="540"/>
      <c r="AM12" s="540"/>
      <c r="AN12" s="540"/>
      <c r="AO12" s="540"/>
      <c r="AP12" s="540"/>
      <c r="AQ12" s="540"/>
      <c r="AR12" s="540"/>
      <c r="AS12" s="540"/>
      <c r="AT12" s="540"/>
      <c r="AU12" s="540"/>
      <c r="AV12" s="54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41"/>
      <c r="AB13" s="542"/>
      <c r="AC13" s="542"/>
      <c r="AD13" s="542"/>
      <c r="AE13" s="542"/>
      <c r="AF13" s="542"/>
      <c r="AG13" s="542"/>
      <c r="AH13" s="542"/>
      <c r="AI13" s="542"/>
      <c r="AJ13" s="542"/>
      <c r="AK13" s="542"/>
      <c r="AL13" s="542"/>
      <c r="AM13" s="542"/>
      <c r="AN13" s="542"/>
      <c r="AO13" s="542"/>
      <c r="AP13" s="542"/>
      <c r="AQ13" s="542"/>
      <c r="AR13" s="542"/>
      <c r="AS13" s="542"/>
      <c r="AT13" s="542"/>
      <c r="AU13" s="542"/>
      <c r="AV13" s="54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14" t="s">
        <v>84</v>
      </c>
      <c r="D17" s="514"/>
      <c r="E17" s="514"/>
      <c r="F17" s="514"/>
      <c r="G17" s="514"/>
      <c r="H17" s="514"/>
      <c r="I17" s="514"/>
      <c r="J17" s="514"/>
      <c r="K17" s="514"/>
      <c r="L17" s="514"/>
      <c r="M17" s="514"/>
      <c r="N17" s="514"/>
      <c r="O17" s="514"/>
      <c r="P17" s="514"/>
      <c r="Q17" s="514"/>
      <c r="R17" s="514"/>
      <c r="S17" s="514"/>
      <c r="T17" s="514"/>
      <c r="U17" s="514"/>
      <c r="V17" s="514"/>
      <c r="W17" s="514"/>
      <c r="X17" s="514"/>
      <c r="Y17" s="514"/>
      <c r="Z17" s="514"/>
      <c r="AA17" s="514"/>
      <c r="AB17" s="514"/>
      <c r="AC17" s="514"/>
      <c r="AD17" s="514"/>
      <c r="AE17" s="514"/>
      <c r="AF17" s="514"/>
      <c r="AG17" s="514"/>
      <c r="AH17" s="514"/>
      <c r="AI17" s="514"/>
      <c r="AJ17" s="514"/>
      <c r="AK17" s="514"/>
      <c r="AL17" s="514"/>
    </row>
    <row r="18" spans="1:50" ht="18" customHeight="1">
      <c r="A18" s="171"/>
      <c r="B18" s="171"/>
    </row>
    <row r="19" spans="1:50" ht="18" customHeight="1">
      <c r="A19" s="515" t="s">
        <v>68</v>
      </c>
      <c r="B19" s="515"/>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c r="AQ19" s="515"/>
      <c r="AR19" s="515"/>
      <c r="AS19" s="515"/>
      <c r="AT19" s="515"/>
      <c r="AU19" s="515"/>
      <c r="AV19" s="515"/>
      <c r="AW19" s="515"/>
      <c r="AX19" s="515"/>
    </row>
    <row r="20" spans="1:50" ht="18" customHeight="1">
      <c r="A20" s="171"/>
      <c r="B20" s="171"/>
    </row>
    <row r="21" spans="1:50" s="171" customFormat="1" ht="18" customHeight="1">
      <c r="C21" s="516" t="s">
        <v>69</v>
      </c>
      <c r="D21" s="516"/>
      <c r="E21" s="516"/>
      <c r="F21" s="516"/>
      <c r="G21" s="516"/>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t="s">
        <v>70</v>
      </c>
      <c r="AI21" s="516"/>
      <c r="AJ21" s="516"/>
      <c r="AK21" s="516"/>
      <c r="AL21" s="516"/>
      <c r="AM21" s="516" t="s">
        <v>71</v>
      </c>
      <c r="AN21" s="516"/>
      <c r="AO21" s="516"/>
      <c r="AP21" s="516"/>
      <c r="AQ21" s="516"/>
      <c r="AR21" s="516" t="s">
        <v>72</v>
      </c>
      <c r="AS21" s="516"/>
      <c r="AT21" s="516"/>
      <c r="AU21" s="516"/>
      <c r="AV21" s="516"/>
    </row>
    <row r="22" spans="1:50" s="171" customFormat="1" ht="30" customHeight="1">
      <c r="C22" s="507" t="str">
        <f>請求書!$C22</f>
        <v xml:space="preserve">送 料   </v>
      </c>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507"/>
      <c r="AE22" s="507"/>
      <c r="AF22" s="507"/>
      <c r="AG22" s="507"/>
      <c r="AH22" s="546">
        <f>請求書!$AH22</f>
        <v>0</v>
      </c>
      <c r="AI22" s="546"/>
      <c r="AJ22" s="546"/>
      <c r="AK22" s="546"/>
      <c r="AL22" s="546"/>
      <c r="AM22" s="511">
        <f>請求書!$AM22</f>
        <v>1</v>
      </c>
      <c r="AN22" s="511"/>
      <c r="AO22" s="511"/>
      <c r="AP22" s="511"/>
      <c r="AQ22" s="511"/>
      <c r="AR22" s="512">
        <f>請求書!$AR22</f>
        <v>0</v>
      </c>
      <c r="AS22" s="512"/>
      <c r="AT22" s="512"/>
      <c r="AU22" s="512"/>
      <c r="AV22" s="512"/>
    </row>
    <row r="23" spans="1:50" s="171" customFormat="1" ht="30" customHeight="1">
      <c r="C23" s="507" t="str">
        <f>請求書!$C23</f>
        <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7"/>
      <c r="AG23" s="507"/>
      <c r="AH23" s="546" t="str">
        <f>請求書!$AH23</f>
        <v/>
      </c>
      <c r="AI23" s="546"/>
      <c r="AJ23" s="546"/>
      <c r="AK23" s="546"/>
      <c r="AL23" s="546"/>
      <c r="AM23" s="511" t="str">
        <f>請求書!$AM23</f>
        <v/>
      </c>
      <c r="AN23" s="511"/>
      <c r="AO23" s="511"/>
      <c r="AP23" s="511"/>
      <c r="AQ23" s="511"/>
      <c r="AR23" s="512" t="str">
        <f>請求書!$AR23</f>
        <v/>
      </c>
      <c r="AS23" s="512"/>
      <c r="AT23" s="512"/>
      <c r="AU23" s="512"/>
      <c r="AV23" s="512"/>
    </row>
    <row r="24" spans="1:50" s="171" customFormat="1" ht="30" customHeight="1">
      <c r="C24" s="507" t="str">
        <f>請求書!$C24</f>
        <v/>
      </c>
      <c r="D24" s="507"/>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7"/>
      <c r="AH24" s="546" t="str">
        <f>請求書!$AH24</f>
        <v/>
      </c>
      <c r="AI24" s="546"/>
      <c r="AJ24" s="546"/>
      <c r="AK24" s="546"/>
      <c r="AL24" s="546"/>
      <c r="AM24" s="511" t="str">
        <f>請求書!$AM24</f>
        <v/>
      </c>
      <c r="AN24" s="511"/>
      <c r="AO24" s="511"/>
      <c r="AP24" s="511"/>
      <c r="AQ24" s="511"/>
      <c r="AR24" s="512" t="str">
        <f>請求書!$AR24</f>
        <v/>
      </c>
      <c r="AS24" s="512"/>
      <c r="AT24" s="512"/>
      <c r="AU24" s="512"/>
      <c r="AV24" s="512"/>
    </row>
    <row r="25" spans="1:50" s="171" customFormat="1" ht="30" customHeight="1">
      <c r="C25" s="507" t="str">
        <f>請求書!$C25</f>
        <v/>
      </c>
      <c r="D25" s="507"/>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507"/>
      <c r="AE25" s="507"/>
      <c r="AF25" s="507"/>
      <c r="AG25" s="507"/>
      <c r="AH25" s="546" t="str">
        <f>請求書!$AH25</f>
        <v/>
      </c>
      <c r="AI25" s="546"/>
      <c r="AJ25" s="546"/>
      <c r="AK25" s="546"/>
      <c r="AL25" s="546"/>
      <c r="AM25" s="511" t="str">
        <f>請求書!$AM25</f>
        <v/>
      </c>
      <c r="AN25" s="511"/>
      <c r="AO25" s="511"/>
      <c r="AP25" s="511"/>
      <c r="AQ25" s="511"/>
      <c r="AR25" s="512" t="str">
        <f>請求書!$AR25</f>
        <v/>
      </c>
      <c r="AS25" s="512"/>
      <c r="AT25" s="512"/>
      <c r="AU25" s="512"/>
      <c r="AV25" s="512"/>
    </row>
    <row r="26" spans="1:50" s="171" customFormat="1" ht="30" customHeight="1">
      <c r="C26" s="507" t="str">
        <f>請求書!$C26</f>
        <v/>
      </c>
      <c r="D26" s="507"/>
      <c r="E26" s="507"/>
      <c r="F26" s="507"/>
      <c r="G26" s="507"/>
      <c r="H26" s="507"/>
      <c r="I26" s="507"/>
      <c r="J26" s="507"/>
      <c r="K26" s="507"/>
      <c r="L26" s="507"/>
      <c r="M26" s="507"/>
      <c r="N26" s="507"/>
      <c r="O26" s="507"/>
      <c r="P26" s="507"/>
      <c r="Q26" s="507"/>
      <c r="R26" s="507"/>
      <c r="S26" s="507"/>
      <c r="T26" s="507"/>
      <c r="U26" s="507"/>
      <c r="V26" s="507"/>
      <c r="W26" s="507"/>
      <c r="X26" s="507"/>
      <c r="Y26" s="507"/>
      <c r="Z26" s="507"/>
      <c r="AA26" s="507"/>
      <c r="AB26" s="507"/>
      <c r="AC26" s="507"/>
      <c r="AD26" s="507"/>
      <c r="AE26" s="507"/>
      <c r="AF26" s="507"/>
      <c r="AG26" s="507"/>
      <c r="AH26" s="546" t="str">
        <f>請求書!$AH26</f>
        <v/>
      </c>
      <c r="AI26" s="546"/>
      <c r="AJ26" s="546"/>
      <c r="AK26" s="546"/>
      <c r="AL26" s="546"/>
      <c r="AM26" s="511" t="str">
        <f>請求書!$AM26</f>
        <v/>
      </c>
      <c r="AN26" s="511"/>
      <c r="AO26" s="511"/>
      <c r="AP26" s="511"/>
      <c r="AQ26" s="511"/>
      <c r="AR26" s="512" t="str">
        <f>請求書!$AR26</f>
        <v/>
      </c>
      <c r="AS26" s="512"/>
      <c r="AT26" s="512"/>
      <c r="AU26" s="512"/>
      <c r="AV26" s="512"/>
    </row>
    <row r="27" spans="1:50" s="171" customFormat="1" ht="30" customHeight="1">
      <c r="C27" s="507" t="str">
        <f>請求書!$C27</f>
        <v/>
      </c>
      <c r="D27" s="507"/>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507"/>
      <c r="AE27" s="507"/>
      <c r="AF27" s="507"/>
      <c r="AG27" s="507"/>
      <c r="AH27" s="546" t="str">
        <f>請求書!$AH27</f>
        <v/>
      </c>
      <c r="AI27" s="546"/>
      <c r="AJ27" s="546"/>
      <c r="AK27" s="546"/>
      <c r="AL27" s="546"/>
      <c r="AM27" s="511" t="str">
        <f>請求書!$AM27</f>
        <v/>
      </c>
      <c r="AN27" s="511"/>
      <c r="AO27" s="511"/>
      <c r="AP27" s="511"/>
      <c r="AQ27" s="511"/>
      <c r="AR27" s="512" t="str">
        <f>請求書!$AR27</f>
        <v/>
      </c>
      <c r="AS27" s="512"/>
      <c r="AT27" s="512"/>
      <c r="AU27" s="512"/>
      <c r="AV27" s="512"/>
    </row>
    <row r="28" spans="1:50" s="171" customFormat="1" ht="30" customHeight="1">
      <c r="C28" s="507" t="str">
        <f>請求書!$C28</f>
        <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46" t="str">
        <f>請求書!$AH28</f>
        <v/>
      </c>
      <c r="AI28" s="546"/>
      <c r="AJ28" s="546"/>
      <c r="AK28" s="546"/>
      <c r="AL28" s="546"/>
      <c r="AM28" s="511" t="str">
        <f>請求書!$AM28</f>
        <v/>
      </c>
      <c r="AN28" s="511"/>
      <c r="AO28" s="511"/>
      <c r="AP28" s="511"/>
      <c r="AQ28" s="511"/>
      <c r="AR28" s="512" t="str">
        <f>請求書!$AR28</f>
        <v/>
      </c>
      <c r="AS28" s="512"/>
      <c r="AT28" s="512"/>
      <c r="AU28" s="512"/>
      <c r="AV28" s="512"/>
    </row>
    <row r="29" spans="1:50" s="171" customFormat="1" ht="30" customHeight="1">
      <c r="C29" s="507" t="str">
        <f>請求書!$C29</f>
        <v/>
      </c>
      <c r="D29" s="507"/>
      <c r="E29" s="507"/>
      <c r="F29" s="507"/>
      <c r="G29" s="507"/>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46" t="str">
        <f>請求書!$AH29</f>
        <v/>
      </c>
      <c r="AI29" s="546"/>
      <c r="AJ29" s="546"/>
      <c r="AK29" s="546"/>
      <c r="AL29" s="546"/>
      <c r="AM29" s="511" t="str">
        <f>請求書!$AM29</f>
        <v/>
      </c>
      <c r="AN29" s="511"/>
      <c r="AO29" s="511"/>
      <c r="AP29" s="511"/>
      <c r="AQ29" s="511"/>
      <c r="AR29" s="512" t="str">
        <f>請求書!$AR29</f>
        <v/>
      </c>
      <c r="AS29" s="512"/>
      <c r="AT29" s="512"/>
      <c r="AU29" s="512"/>
      <c r="AV29" s="512"/>
    </row>
    <row r="30" spans="1:50" s="171" customFormat="1" ht="30" customHeight="1">
      <c r="C30" s="507" t="str">
        <f>請求書!$C30</f>
        <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46" t="str">
        <f>請求書!$AH30</f>
        <v/>
      </c>
      <c r="AI30" s="546"/>
      <c r="AJ30" s="546"/>
      <c r="AK30" s="546"/>
      <c r="AL30" s="546"/>
      <c r="AM30" s="511" t="str">
        <f>請求書!$AM30</f>
        <v/>
      </c>
      <c r="AN30" s="511"/>
      <c r="AO30" s="511"/>
      <c r="AP30" s="511"/>
      <c r="AQ30" s="511"/>
      <c r="AR30" s="512" t="str">
        <f>請求書!$AR30</f>
        <v/>
      </c>
      <c r="AS30" s="512"/>
      <c r="AT30" s="512"/>
      <c r="AU30" s="512"/>
      <c r="AV30" s="512"/>
    </row>
    <row r="31" spans="1:50" s="171" customFormat="1" ht="30" customHeight="1">
      <c r="C31" s="507" t="str">
        <f>請求書!$C31</f>
        <v/>
      </c>
      <c r="D31" s="507"/>
      <c r="E31" s="507"/>
      <c r="F31" s="507"/>
      <c r="G31" s="507"/>
      <c r="H31" s="507"/>
      <c r="I31" s="507"/>
      <c r="J31" s="507"/>
      <c r="K31" s="507"/>
      <c r="L31" s="507"/>
      <c r="M31" s="507"/>
      <c r="N31" s="507"/>
      <c r="O31" s="507"/>
      <c r="P31" s="507"/>
      <c r="Q31" s="507"/>
      <c r="R31" s="507"/>
      <c r="S31" s="507"/>
      <c r="T31" s="507"/>
      <c r="U31" s="507"/>
      <c r="V31" s="507"/>
      <c r="W31" s="507"/>
      <c r="X31" s="507"/>
      <c r="Y31" s="507"/>
      <c r="Z31" s="507"/>
      <c r="AA31" s="507"/>
      <c r="AB31" s="507"/>
      <c r="AC31" s="507"/>
      <c r="AD31" s="507"/>
      <c r="AE31" s="507"/>
      <c r="AF31" s="507"/>
      <c r="AG31" s="507"/>
      <c r="AH31" s="546" t="str">
        <f>請求書!$AH31</f>
        <v/>
      </c>
      <c r="AI31" s="546"/>
      <c r="AJ31" s="546"/>
      <c r="AK31" s="546"/>
      <c r="AL31" s="546"/>
      <c r="AM31" s="511" t="str">
        <f>請求書!$AM31</f>
        <v/>
      </c>
      <c r="AN31" s="511"/>
      <c r="AO31" s="511"/>
      <c r="AP31" s="511"/>
      <c r="AQ31" s="511"/>
      <c r="AR31" s="512" t="str">
        <f>請求書!$AR31</f>
        <v/>
      </c>
      <c r="AS31" s="512"/>
      <c r="AT31" s="512"/>
      <c r="AU31" s="512"/>
      <c r="AV31" s="512"/>
    </row>
    <row r="32" spans="1:50" s="171" customFormat="1" ht="30" customHeight="1">
      <c r="C32" s="507" t="str">
        <f>請求書!$C32</f>
        <v/>
      </c>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46" t="str">
        <f>請求書!$AH32</f>
        <v/>
      </c>
      <c r="AI32" s="546"/>
      <c r="AJ32" s="546"/>
      <c r="AK32" s="546"/>
      <c r="AL32" s="546"/>
      <c r="AM32" s="511" t="str">
        <f>請求書!$AM32</f>
        <v/>
      </c>
      <c r="AN32" s="511"/>
      <c r="AO32" s="511"/>
      <c r="AP32" s="511"/>
      <c r="AQ32" s="511"/>
      <c r="AR32" s="512" t="str">
        <f>請求書!$AR32</f>
        <v/>
      </c>
      <c r="AS32" s="512"/>
      <c r="AT32" s="512"/>
      <c r="AU32" s="512"/>
      <c r="AV32" s="512"/>
    </row>
    <row r="33" spans="8:97" s="171" customFormat="1" ht="18" customHeight="1">
      <c r="N33" s="195"/>
      <c r="AB33" s="196"/>
      <c r="AH33" s="511" t="s">
        <v>2</v>
      </c>
      <c r="AI33" s="511"/>
      <c r="AJ33" s="511"/>
      <c r="AK33" s="511"/>
      <c r="AL33" s="511"/>
      <c r="AM33" s="511"/>
      <c r="AN33" s="511"/>
      <c r="AO33" s="511"/>
      <c r="AP33" s="511"/>
      <c r="AQ33" s="511"/>
      <c r="AR33" s="512">
        <f>請求書!$AR33</f>
        <v>0</v>
      </c>
      <c r="AS33" s="512"/>
      <c r="AT33" s="512"/>
      <c r="AU33" s="512"/>
      <c r="AV33" s="512"/>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11" t="s">
        <v>1</v>
      </c>
      <c r="AI34" s="511"/>
      <c r="AJ34" s="511"/>
      <c r="AK34" s="511"/>
      <c r="AL34" s="511"/>
      <c r="AM34" s="511"/>
      <c r="AN34" s="511"/>
      <c r="AO34" s="511"/>
      <c r="AP34" s="511"/>
      <c r="AQ34" s="511"/>
      <c r="AR34" s="512">
        <f>請求書!$AR34</f>
        <v>0</v>
      </c>
      <c r="AS34" s="512"/>
      <c r="AT34" s="512"/>
      <c r="AU34" s="512"/>
      <c r="AV34" s="512"/>
      <c r="AZ34" s="198"/>
      <c r="BA34" s="517"/>
      <c r="BB34" s="517"/>
      <c r="BC34" s="517"/>
      <c r="BD34" s="517"/>
      <c r="BE34" s="517"/>
      <c r="BF34" s="517"/>
      <c r="BG34" s="517"/>
      <c r="BH34" s="517"/>
      <c r="BI34" s="517"/>
      <c r="BJ34" s="517"/>
      <c r="BK34" s="517"/>
      <c r="BL34" s="517"/>
      <c r="BM34" s="517"/>
      <c r="BN34" s="517"/>
      <c r="BO34" s="517"/>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11" t="s">
        <v>88</v>
      </c>
      <c r="AI35" s="511"/>
      <c r="AJ35" s="511"/>
      <c r="AK35" s="511"/>
      <c r="AL35" s="511"/>
      <c r="AM35" s="511"/>
      <c r="AN35" s="511"/>
      <c r="AO35" s="511"/>
      <c r="AP35" s="511"/>
      <c r="AQ35" s="511"/>
      <c r="AR35" s="512">
        <f>請求書!$AR35</f>
        <v>0</v>
      </c>
      <c r="AS35" s="512"/>
      <c r="AT35" s="512"/>
      <c r="AU35" s="512"/>
      <c r="AV35" s="512"/>
      <c r="AZ35" s="198"/>
      <c r="BA35" s="517"/>
      <c r="BB35" s="517"/>
      <c r="BC35" s="517"/>
      <c r="BD35" s="517"/>
      <c r="BE35" s="517"/>
      <c r="BF35" s="517"/>
      <c r="BG35" s="517"/>
      <c r="BH35" s="517"/>
      <c r="BI35" s="517"/>
      <c r="BJ35" s="517"/>
      <c r="BK35" s="517"/>
      <c r="BL35" s="517"/>
      <c r="BM35" s="517"/>
      <c r="BN35" s="517"/>
      <c r="BO35" s="517"/>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18"/>
      <c r="BA36" s="518"/>
      <c r="BB36" s="518"/>
      <c r="BC36" s="518"/>
      <c r="BD36" s="518"/>
      <c r="BE36" s="518"/>
      <c r="BF36" s="518"/>
      <c r="BG36" s="518"/>
      <c r="BH36" s="518"/>
      <c r="BI36" s="518"/>
      <c r="BJ36" s="518"/>
      <c r="BK36" s="518"/>
      <c r="BL36" s="518"/>
      <c r="BM36" s="518"/>
      <c r="BN36" s="518"/>
      <c r="BO36" s="518"/>
      <c r="BP36" s="518"/>
      <c r="BQ36" s="518"/>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15" t="s">
        <v>82</v>
      </c>
      <c r="I37" s="515"/>
      <c r="J37" s="515"/>
      <c r="K37" s="515"/>
      <c r="L37" s="515"/>
      <c r="M37" s="515"/>
      <c r="N37" s="515"/>
      <c r="O37" s="532">
        <f>請求書!O37</f>
        <v>0</v>
      </c>
      <c r="P37" s="532"/>
      <c r="Q37" s="532"/>
      <c r="R37" s="532"/>
      <c r="S37" s="532"/>
      <c r="T37" s="532"/>
      <c r="U37" s="532"/>
      <c r="V37" s="532"/>
      <c r="W37" s="532"/>
      <c r="X37" s="532"/>
      <c r="Y37" s="532"/>
      <c r="Z37" s="532"/>
      <c r="AA37" s="532"/>
      <c r="AB37" s="532"/>
      <c r="AC37" s="532"/>
      <c r="AD37" s="532"/>
      <c r="AE37" s="532"/>
      <c r="AF37" s="532"/>
      <c r="AG37" s="532"/>
      <c r="AH37" s="532"/>
      <c r="AI37" s="532"/>
      <c r="AJ37" s="532"/>
      <c r="AK37" s="203" t="s">
        <v>74</v>
      </c>
      <c r="AL37" s="204"/>
      <c r="AM37" s="171"/>
      <c r="AN37" s="171"/>
      <c r="AO37" s="171"/>
      <c r="AP37" s="171"/>
      <c r="AZ37" s="518"/>
      <c r="BA37" s="518"/>
      <c r="BB37" s="518"/>
      <c r="BC37" s="518"/>
      <c r="BD37" s="518"/>
      <c r="BE37" s="518"/>
      <c r="BF37" s="518"/>
      <c r="BG37" s="518"/>
      <c r="BH37" s="518"/>
      <c r="BI37" s="518"/>
      <c r="BJ37" s="518"/>
      <c r="BK37" s="518"/>
      <c r="BL37" s="518"/>
      <c r="BM37" s="518"/>
      <c r="BN37" s="518"/>
      <c r="BO37" s="518"/>
      <c r="BP37" s="518"/>
      <c r="BQ37" s="518"/>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19"/>
      <c r="P38" s="519"/>
      <c r="Q38" s="519"/>
      <c r="R38" s="519"/>
      <c r="S38" s="519"/>
      <c r="T38" s="519"/>
      <c r="U38" s="519"/>
      <c r="V38" s="519"/>
      <c r="W38" s="519"/>
      <c r="X38" s="519"/>
      <c r="Y38" s="519"/>
      <c r="Z38" s="519"/>
      <c r="AA38" s="519"/>
      <c r="AB38" s="519"/>
      <c r="AC38" s="519"/>
      <c r="AD38" s="519"/>
      <c r="AE38" s="519"/>
      <c r="AF38" s="520"/>
      <c r="AG38" s="520"/>
      <c r="AH38" s="520"/>
      <c r="AI38" s="520"/>
      <c r="AJ38" s="205"/>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19"/>
      <c r="AL41" s="521"/>
      <c r="AM41" s="521"/>
      <c r="AN41" s="521"/>
      <c r="AO41" s="521"/>
      <c r="AP41" s="521"/>
      <c r="AQ41" s="521"/>
      <c r="AR41" s="521"/>
      <c r="AS41" s="52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c r="BK43" s="216"/>
    </row>
    <row r="44" spans="8:97" ht="18" customHeight="1">
      <c r="BF44" s="216"/>
    </row>
    <row r="45" spans="8:97" ht="18" customHeight="1">
      <c r="BF45" s="216"/>
    </row>
    <row r="46" spans="8:97" ht="18" customHeight="1">
      <c r="BF46" s="216"/>
    </row>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row r="110" s="132" customFormat="1" ht="18" customHeight="1"/>
  </sheetData>
  <sheetProtection algorithmName="SHA-512" hashValue="heXYtboyStdVamv63T36Qv1hCYtu1S0B0wrgYB291M/kZgpoAzRlgMw1kt3UlTVhgjsOyyPU8CU215fUj0nEYw==" saltValue="vqsbaHjUAki/OOc0sxcm4Q==" spinCount="100000" sheet="1" objects="1" scenarios="1"/>
  <mergeCells count="75">
    <mergeCell ref="C17:AL17"/>
    <mergeCell ref="A19:AX19"/>
    <mergeCell ref="C21:AG21"/>
    <mergeCell ref="AH21:AL21"/>
    <mergeCell ref="AM21:AQ21"/>
    <mergeCell ref="AP1:AX1"/>
    <mergeCell ref="AR3:AT3"/>
    <mergeCell ref="A4:AX6"/>
    <mergeCell ref="C8:U10"/>
    <mergeCell ref="V9:X10"/>
    <mergeCell ref="AI2:AX2"/>
    <mergeCell ref="C28:AG28"/>
    <mergeCell ref="AH28:AL28"/>
    <mergeCell ref="AM28:AQ28"/>
    <mergeCell ref="AR28:AV28"/>
    <mergeCell ref="C29:AG29"/>
    <mergeCell ref="AM29:AQ29"/>
    <mergeCell ref="AH23:AL23"/>
    <mergeCell ref="AM23:AQ23"/>
    <mergeCell ref="AR23:AV23"/>
    <mergeCell ref="AH34:AQ34"/>
    <mergeCell ref="AR34:AV34"/>
    <mergeCell ref="H37:N37"/>
    <mergeCell ref="O37:AJ37"/>
    <mergeCell ref="C32:AG32"/>
    <mergeCell ref="O38:AE38"/>
    <mergeCell ref="AF38:AI38"/>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AZ2:CB3"/>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3:AG23"/>
    <mergeCell ref="C24:AG24"/>
    <mergeCell ref="AH24:AL24"/>
    <mergeCell ref="AM24:AQ24"/>
    <mergeCell ref="AR24:AV24"/>
    <mergeCell ref="C25:AG25"/>
    <mergeCell ref="AH25:AL25"/>
    <mergeCell ref="AM25:AQ25"/>
    <mergeCell ref="AR25:AV25"/>
    <mergeCell ref="C26:AG26"/>
    <mergeCell ref="AH26:AL26"/>
    <mergeCell ref="AM26:AQ26"/>
    <mergeCell ref="AR26:AV26"/>
    <mergeCell ref="C27:AG27"/>
    <mergeCell ref="AH27:AL27"/>
    <mergeCell ref="AM27:AQ27"/>
    <mergeCell ref="AR27:AV27"/>
  </mergeCells>
  <phoneticPr fontId="12"/>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108850F7-D812-4D18-92D5-69556D60A0E1}">
      <formula1>"様,御中"</formula1>
    </dataValidation>
  </dataValidations>
  <printOptions horizontalCentered="1"/>
  <pageMargins left="0.7" right="0.7" top="0.75" bottom="0.75" header="0.3" footer="0.3"/>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6F62F-EE37-4EE3-90B9-446738F9910B}">
  <sheetPr codeName="Sheet7">
    <pageSetUpPr fitToPage="1"/>
  </sheetPr>
  <dimension ref="A1:CS108"/>
  <sheetViews>
    <sheetView showGridLines="0" view="pageBreakPreview" topLeftCell="A11"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3.77734375" style="132" customWidth="1"/>
    <col min="37" max="40" width="2" style="132" customWidth="1"/>
    <col min="41"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8"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53" t="s">
        <v>51</v>
      </c>
      <c r="AM1" s="553"/>
      <c r="AN1" s="553"/>
      <c r="AO1" s="553"/>
      <c r="AP1" s="554">
        <f>計算書!N4</f>
        <v>0</v>
      </c>
      <c r="AQ1" s="555"/>
      <c r="AR1" s="555"/>
      <c r="AS1" s="555"/>
      <c r="AT1" s="555"/>
      <c r="AU1" s="555"/>
      <c r="AV1" s="555"/>
      <c r="AW1" s="555"/>
      <c r="AX1" s="555"/>
    </row>
    <row r="2" spans="1:97" ht="18" customHeight="1">
      <c r="AK2" s="221">
        <f ca="1">TODAY()</f>
        <v>46052</v>
      </c>
      <c r="AL2" s="556">
        <f ca="1">TODAY()</f>
        <v>46052</v>
      </c>
      <c r="AM2" s="556"/>
      <c r="AN2" s="556"/>
      <c r="AO2" s="556"/>
      <c r="AP2" s="556"/>
      <c r="AQ2" s="556"/>
      <c r="AR2" s="556"/>
      <c r="AS2" s="556"/>
      <c r="AT2" s="556"/>
      <c r="AU2" s="556"/>
      <c r="AV2" s="556"/>
      <c r="AW2" s="556"/>
      <c r="AX2" s="556"/>
      <c r="AZ2" s="518"/>
      <c r="BA2" s="518"/>
      <c r="BB2" s="518"/>
      <c r="BC2" s="518"/>
      <c r="BD2" s="518"/>
      <c r="BE2" s="518"/>
      <c r="BF2" s="518"/>
      <c r="BG2" s="518"/>
      <c r="BH2" s="518"/>
      <c r="BI2" s="518"/>
      <c r="BJ2" s="518"/>
      <c r="BK2" s="518"/>
      <c r="BL2" s="518"/>
      <c r="BM2" s="518"/>
      <c r="BN2" s="518"/>
      <c r="BO2" s="518"/>
      <c r="BP2" s="518"/>
      <c r="BQ2" s="518"/>
      <c r="BR2" s="518"/>
      <c r="BS2" s="518"/>
      <c r="BT2" s="518"/>
      <c r="BU2" s="518"/>
      <c r="BV2" s="518"/>
      <c r="BW2" s="518"/>
      <c r="BX2" s="518"/>
      <c r="BY2" s="518"/>
      <c r="BZ2" s="518"/>
      <c r="CA2" s="518"/>
      <c r="CB2" s="518"/>
      <c r="CC2" s="173"/>
      <c r="CD2" s="173"/>
      <c r="CE2" s="173"/>
      <c r="CF2" s="173"/>
      <c r="CG2" s="173"/>
      <c r="CH2" s="173"/>
      <c r="CI2" s="173"/>
      <c r="CJ2" s="173"/>
      <c r="CK2" s="174"/>
      <c r="CL2" s="174"/>
      <c r="CM2" s="174"/>
      <c r="CN2" s="175"/>
      <c r="CO2" s="175"/>
      <c r="CP2" s="175"/>
      <c r="CQ2" s="175"/>
      <c r="CR2" s="175"/>
      <c r="CS2" s="175"/>
    </row>
    <row r="3" spans="1:97" ht="18" customHeight="1">
      <c r="AR3" s="521"/>
      <c r="AS3" s="521"/>
      <c r="AT3" s="521"/>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18"/>
      <c r="CC3" s="173"/>
      <c r="CD3" s="173"/>
      <c r="CE3" s="173"/>
      <c r="CF3" s="173"/>
      <c r="CG3" s="173"/>
      <c r="CH3" s="173"/>
      <c r="CI3" s="173"/>
      <c r="CJ3" s="173"/>
      <c r="CK3" s="174"/>
      <c r="CL3" s="174"/>
      <c r="CM3" s="174"/>
      <c r="CN3" s="175"/>
      <c r="CO3" s="175"/>
      <c r="CP3" s="175"/>
      <c r="CQ3" s="175"/>
      <c r="CR3" s="175"/>
      <c r="CS3" s="175"/>
    </row>
    <row r="4" spans="1:97" ht="6" customHeight="1">
      <c r="A4" s="552" t="s">
        <v>89</v>
      </c>
      <c r="B4" s="536"/>
      <c r="C4" s="536"/>
      <c r="D4" s="536"/>
      <c r="E4" s="536"/>
      <c r="F4" s="536"/>
      <c r="G4" s="536"/>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36"/>
      <c r="B5" s="536"/>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row>
    <row r="6" spans="1:97" s="178" customFormat="1" ht="18" customHeight="1">
      <c r="A6" s="536"/>
      <c r="B6" s="536"/>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6"/>
      <c r="AJ6" s="536"/>
      <c r="AK6" s="536"/>
      <c r="AL6" s="536"/>
      <c r="AM6" s="536"/>
      <c r="AN6" s="536"/>
      <c r="AO6" s="536"/>
      <c r="AP6" s="536"/>
      <c r="AQ6" s="536"/>
      <c r="AR6" s="536"/>
      <c r="AS6" s="536"/>
      <c r="AT6" s="536"/>
      <c r="AU6" s="536"/>
      <c r="AV6" s="536"/>
      <c r="AW6" s="536"/>
      <c r="AX6" s="536"/>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37" t="str">
        <f>計算書!C37 &amp; "　" &amp; IF(計算書!D38=0, "", 計算書!D38 &amp; "　")&amp; "　" &amp; IF(計算書!I38=0, "", 計算書!I38 &amp; "　")</f>
        <v>0　　</v>
      </c>
      <c r="D8" s="537"/>
      <c r="E8" s="537"/>
      <c r="F8" s="537"/>
      <c r="G8" s="537"/>
      <c r="H8" s="537"/>
      <c r="I8" s="537"/>
      <c r="J8" s="537"/>
      <c r="K8" s="537"/>
      <c r="L8" s="537"/>
      <c r="M8" s="537"/>
      <c r="N8" s="537"/>
      <c r="O8" s="537"/>
      <c r="P8" s="537"/>
      <c r="Q8" s="537"/>
      <c r="R8" s="537"/>
      <c r="S8" s="537"/>
      <c r="T8" s="537"/>
      <c r="U8" s="537"/>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173"/>
      <c r="CG8" s="173"/>
      <c r="CH8" s="173"/>
      <c r="CI8" s="173"/>
      <c r="CJ8" s="173"/>
      <c r="CK8" s="174"/>
      <c r="CL8" s="174"/>
      <c r="CM8" s="174"/>
      <c r="CN8" s="175"/>
      <c r="CO8" s="175"/>
      <c r="CP8" s="175"/>
      <c r="CQ8" s="175"/>
      <c r="CR8" s="175"/>
      <c r="CS8" s="175"/>
    </row>
    <row r="9" spans="1:97" ht="18" customHeight="1">
      <c r="C9" s="537"/>
      <c r="D9" s="537"/>
      <c r="E9" s="537"/>
      <c r="F9" s="537"/>
      <c r="G9" s="537"/>
      <c r="H9" s="537"/>
      <c r="I9" s="537"/>
      <c r="J9" s="537"/>
      <c r="K9" s="537"/>
      <c r="L9" s="537"/>
      <c r="M9" s="537"/>
      <c r="N9" s="537"/>
      <c r="O9" s="537"/>
      <c r="P9" s="537"/>
      <c r="Q9" s="537"/>
      <c r="R9" s="537"/>
      <c r="S9" s="537"/>
      <c r="T9" s="537"/>
      <c r="U9" s="537"/>
      <c r="V9" s="544" t="s">
        <v>192</v>
      </c>
      <c r="W9" s="544"/>
      <c r="X9" s="544"/>
      <c r="Y9" s="184"/>
      <c r="Z9" s="184"/>
      <c r="AA9" s="171"/>
      <c r="AB9" s="171"/>
      <c r="AC9" s="171"/>
      <c r="AD9" s="171"/>
      <c r="AE9" s="171"/>
      <c r="AF9" s="171"/>
      <c r="AG9" s="171"/>
      <c r="AH9" s="171"/>
      <c r="AI9" s="171"/>
      <c r="AJ9" s="171"/>
      <c r="AK9" s="171"/>
      <c r="AL9" s="171"/>
      <c r="AM9" s="171"/>
      <c r="AN9" s="171"/>
      <c r="AZ9" s="551"/>
      <c r="BA9" s="551"/>
      <c r="BB9" s="551"/>
      <c r="BC9" s="551"/>
      <c r="BD9" s="551"/>
      <c r="BE9" s="551"/>
      <c r="BF9" s="551"/>
      <c r="BG9" s="551"/>
      <c r="BH9" s="551"/>
      <c r="BI9" s="551"/>
      <c r="BJ9" s="551"/>
      <c r="BK9" s="551"/>
      <c r="BL9" s="551"/>
      <c r="BM9" s="551"/>
      <c r="BN9" s="551"/>
      <c r="BO9" s="551"/>
      <c r="BP9" s="551"/>
      <c r="BQ9" s="551"/>
      <c r="BR9" s="551"/>
      <c r="BS9" s="551"/>
      <c r="BT9" s="551"/>
      <c r="BU9" s="551"/>
      <c r="BV9" s="551"/>
      <c r="BW9" s="551"/>
      <c r="BX9" s="551"/>
      <c r="BY9" s="551"/>
      <c r="BZ9" s="551"/>
      <c r="CA9" s="551"/>
      <c r="CB9" s="551"/>
      <c r="CC9" s="551"/>
      <c r="CD9" s="551"/>
      <c r="CE9" s="551"/>
      <c r="CF9" s="173"/>
      <c r="CG9" s="173"/>
      <c r="CH9" s="173"/>
      <c r="CI9" s="173"/>
      <c r="CJ9" s="173"/>
      <c r="CK9" s="174"/>
      <c r="CL9" s="174"/>
      <c r="CM9" s="174"/>
      <c r="CN9" s="175"/>
      <c r="CO9" s="175"/>
      <c r="CP9" s="175"/>
      <c r="CQ9" s="175"/>
      <c r="CR9" s="175"/>
      <c r="CS9" s="175"/>
    </row>
    <row r="10" spans="1:97" ht="18" customHeight="1" thickBot="1">
      <c r="C10" s="538"/>
      <c r="D10" s="538"/>
      <c r="E10" s="538"/>
      <c r="F10" s="538"/>
      <c r="G10" s="538"/>
      <c r="H10" s="538"/>
      <c r="I10" s="538"/>
      <c r="J10" s="538"/>
      <c r="K10" s="538"/>
      <c r="L10" s="538"/>
      <c r="M10" s="538"/>
      <c r="N10" s="538"/>
      <c r="O10" s="538"/>
      <c r="P10" s="538"/>
      <c r="Q10" s="538"/>
      <c r="R10" s="538"/>
      <c r="S10" s="538"/>
      <c r="T10" s="538"/>
      <c r="U10" s="538"/>
      <c r="V10" s="545"/>
      <c r="W10" s="545"/>
      <c r="X10" s="545"/>
      <c r="Y10" s="223"/>
      <c r="Z10" s="184"/>
      <c r="AA10" s="171"/>
      <c r="AB10" s="171"/>
      <c r="AC10" s="171"/>
      <c r="AD10" s="171"/>
      <c r="AE10" s="171"/>
      <c r="AF10" s="171"/>
      <c r="AG10" s="171"/>
      <c r="AH10" s="171"/>
      <c r="AI10" s="171"/>
      <c r="AJ10" s="171"/>
      <c r="AK10" s="171"/>
      <c r="AL10" s="171"/>
      <c r="AM10" s="171"/>
      <c r="AN10" s="171"/>
      <c r="AZ10" s="551"/>
      <c r="BA10" s="551"/>
      <c r="BB10" s="551"/>
      <c r="BC10" s="551"/>
      <c r="BD10" s="551"/>
      <c r="BE10" s="551"/>
      <c r="BF10" s="551"/>
      <c r="BG10" s="551"/>
      <c r="BH10" s="551"/>
      <c r="BI10" s="551"/>
      <c r="BJ10" s="551"/>
      <c r="BK10" s="551"/>
      <c r="BL10" s="551"/>
      <c r="BM10" s="551"/>
      <c r="BN10" s="551"/>
      <c r="BO10" s="551"/>
      <c r="BP10" s="551"/>
      <c r="BQ10" s="551"/>
      <c r="BR10" s="551"/>
      <c r="BS10" s="551"/>
      <c r="BT10" s="551"/>
      <c r="BU10" s="551"/>
      <c r="BV10" s="551"/>
      <c r="BW10" s="551"/>
      <c r="BX10" s="551"/>
      <c r="BY10" s="551"/>
      <c r="BZ10" s="551"/>
      <c r="CA10" s="551"/>
      <c r="CB10" s="551"/>
      <c r="CC10" s="551"/>
      <c r="CD10" s="551"/>
      <c r="CE10" s="551"/>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39"/>
      <c r="AB12" s="540"/>
      <c r="AC12" s="540"/>
      <c r="AD12" s="540"/>
      <c r="AE12" s="540"/>
      <c r="AF12" s="540"/>
      <c r="AG12" s="540"/>
      <c r="AH12" s="540"/>
      <c r="AI12" s="540"/>
      <c r="AJ12" s="540"/>
      <c r="AK12" s="540"/>
      <c r="AL12" s="540"/>
      <c r="AM12" s="540"/>
      <c r="AN12" s="540"/>
      <c r="AO12" s="540"/>
      <c r="AP12" s="540"/>
      <c r="AQ12" s="540"/>
      <c r="AR12" s="540"/>
      <c r="AS12" s="540"/>
      <c r="AT12" s="540"/>
      <c r="AU12" s="540"/>
      <c r="AV12" s="540"/>
      <c r="AZ12" s="182"/>
      <c r="CS12" s="183"/>
    </row>
    <row r="13" spans="1:97" ht="18" customHeight="1">
      <c r="A13" s="171"/>
      <c r="B13" s="171"/>
      <c r="N13" s="171"/>
      <c r="O13" s="171"/>
      <c r="P13" s="171"/>
      <c r="Q13" s="171"/>
      <c r="R13" s="171"/>
      <c r="S13" s="171"/>
      <c r="T13" s="188"/>
      <c r="U13" s="188"/>
      <c r="V13" s="188"/>
      <c r="W13" s="188"/>
      <c r="X13" s="188"/>
      <c r="Y13" s="188"/>
      <c r="Z13" s="188"/>
      <c r="AA13" s="541"/>
      <c r="AB13" s="542"/>
      <c r="AC13" s="542"/>
      <c r="AD13" s="542"/>
      <c r="AE13" s="542"/>
      <c r="AF13" s="542"/>
      <c r="AG13" s="542"/>
      <c r="AH13" s="542"/>
      <c r="AI13" s="542"/>
      <c r="AJ13" s="542"/>
      <c r="AK13" s="542"/>
      <c r="AL13" s="542"/>
      <c r="AM13" s="542"/>
      <c r="AN13" s="542"/>
      <c r="AO13" s="542"/>
      <c r="AP13" s="542"/>
      <c r="AQ13" s="542"/>
      <c r="AR13" s="542"/>
      <c r="AS13" s="542"/>
      <c r="AT13" s="542"/>
      <c r="AU13" s="542"/>
      <c r="AV13" s="542"/>
      <c r="AZ13" s="173"/>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97" ht="18" customHeight="1">
      <c r="A17" s="171"/>
      <c r="B17" s="171"/>
    </row>
    <row r="18" spans="1:97" ht="64.8" customHeight="1">
      <c r="A18" s="171"/>
      <c r="B18" s="171"/>
      <c r="C18" s="558" t="s">
        <v>92</v>
      </c>
      <c r="D18" s="558"/>
      <c r="E18" s="558"/>
      <c r="F18" s="558"/>
      <c r="G18" s="558"/>
      <c r="H18" s="558"/>
      <c r="I18" s="558"/>
      <c r="J18" s="558"/>
      <c r="K18" s="558"/>
      <c r="L18" s="558"/>
      <c r="M18" s="558"/>
      <c r="N18" s="558"/>
      <c r="O18" s="558"/>
      <c r="P18" s="558"/>
      <c r="Q18" s="558"/>
      <c r="R18" s="558"/>
      <c r="S18" s="558"/>
      <c r="T18" s="558"/>
      <c r="U18" s="558"/>
      <c r="V18" s="558"/>
      <c r="W18" s="558"/>
      <c r="X18" s="558"/>
      <c r="Y18" s="558"/>
      <c r="Z18" s="558"/>
      <c r="AA18" s="558"/>
      <c r="AB18" s="558"/>
      <c r="AC18" s="558"/>
      <c r="AD18" s="558"/>
      <c r="AE18" s="558"/>
      <c r="AF18" s="558"/>
      <c r="AG18" s="558"/>
      <c r="AH18" s="558"/>
      <c r="AI18" s="558"/>
      <c r="AJ18" s="558"/>
      <c r="AK18" s="558"/>
      <c r="AL18" s="558"/>
      <c r="AM18" s="558"/>
      <c r="AN18" s="558"/>
      <c r="AO18" s="558"/>
      <c r="AP18" s="558"/>
      <c r="AQ18" s="558"/>
      <c r="AR18" s="558"/>
      <c r="AS18" s="558"/>
      <c r="AT18" s="558"/>
      <c r="AU18" s="558"/>
      <c r="AV18" s="558"/>
    </row>
    <row r="19" spans="1:97" ht="18" customHeight="1">
      <c r="A19" s="171"/>
      <c r="B19" s="171"/>
      <c r="AQ19" s="224" t="s">
        <v>90</v>
      </c>
    </row>
    <row r="20" spans="1:97" ht="18" customHeight="1">
      <c r="A20" s="515" t="s">
        <v>68</v>
      </c>
      <c r="B20" s="515"/>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c r="AH20" s="515"/>
      <c r="AI20" s="515"/>
      <c r="AJ20" s="515"/>
      <c r="AK20" s="515"/>
      <c r="AL20" s="515"/>
      <c r="AM20" s="515"/>
      <c r="AN20" s="515"/>
      <c r="AO20" s="515"/>
      <c r="AP20" s="515"/>
      <c r="AQ20" s="515"/>
      <c r="AR20" s="515"/>
      <c r="AS20" s="515"/>
      <c r="AT20" s="515"/>
      <c r="AU20" s="515"/>
      <c r="AV20" s="515"/>
      <c r="AW20" s="515"/>
      <c r="AX20" s="515"/>
    </row>
    <row r="21" spans="1:97" ht="18" customHeight="1">
      <c r="A21" s="171"/>
      <c r="B21" s="171"/>
    </row>
    <row r="22" spans="1:97" ht="18.600000000000001" customHeight="1">
      <c r="F22" s="559" t="s">
        <v>93</v>
      </c>
      <c r="G22" s="559"/>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60" t="s">
        <v>94</v>
      </c>
      <c r="AL22" s="560"/>
      <c r="AM22" s="560"/>
      <c r="AN22" s="560"/>
      <c r="AO22" s="560"/>
      <c r="BF22" s="216"/>
      <c r="BK22" s="219"/>
    </row>
    <row r="23" spans="1:97" ht="30" customHeight="1">
      <c r="F23" s="547" t="str">
        <f>IF(請求書!$C22="","",請求書!$C22)</f>
        <v xml:space="preserve">送 料   </v>
      </c>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9"/>
      <c r="AK23" s="550">
        <f>IF(請求書!$AM22="","",請求書!$AM22)</f>
        <v>1</v>
      </c>
      <c r="AL23" s="550"/>
      <c r="AM23" s="550"/>
      <c r="AN23" s="550"/>
      <c r="AO23" s="550"/>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c r="BV23" s="213"/>
      <c r="BW23" s="213"/>
      <c r="BX23" s="213"/>
      <c r="BY23" s="213"/>
      <c r="BZ23" s="213"/>
      <c r="CA23" s="213"/>
      <c r="CB23" s="213"/>
      <c r="CC23" s="213"/>
      <c r="CD23" s="213"/>
      <c r="CE23" s="213"/>
      <c r="CF23" s="213"/>
      <c r="CG23" s="213"/>
      <c r="CH23" s="213"/>
      <c r="CI23" s="213"/>
      <c r="CJ23" s="213"/>
      <c r="CK23" s="220"/>
      <c r="CL23" s="220"/>
      <c r="CM23" s="220"/>
      <c r="CN23" s="220"/>
      <c r="CO23" s="220"/>
      <c r="CP23" s="220"/>
      <c r="CQ23" s="220"/>
      <c r="CR23" s="220"/>
      <c r="CS23" s="220"/>
    </row>
    <row r="24" spans="1:97" ht="30" customHeight="1">
      <c r="F24" s="547" t="str">
        <f>IF(請求書!$C23="","",請求書!$C23)</f>
        <v/>
      </c>
      <c r="G24" s="548"/>
      <c r="H24" s="548"/>
      <c r="I24" s="548"/>
      <c r="J24" s="548"/>
      <c r="K24" s="548"/>
      <c r="L24" s="548"/>
      <c r="M24" s="548"/>
      <c r="N24" s="548"/>
      <c r="O24" s="548"/>
      <c r="P24" s="548"/>
      <c r="Q24" s="548"/>
      <c r="R24" s="548"/>
      <c r="S24" s="548"/>
      <c r="T24" s="548"/>
      <c r="U24" s="548"/>
      <c r="V24" s="548"/>
      <c r="W24" s="548"/>
      <c r="X24" s="548"/>
      <c r="Y24" s="548"/>
      <c r="Z24" s="548"/>
      <c r="AA24" s="548"/>
      <c r="AB24" s="548"/>
      <c r="AC24" s="548"/>
      <c r="AD24" s="548"/>
      <c r="AE24" s="548"/>
      <c r="AF24" s="548"/>
      <c r="AG24" s="548"/>
      <c r="AH24" s="548"/>
      <c r="AI24" s="548"/>
      <c r="AJ24" s="549"/>
      <c r="AK24" s="550" t="str">
        <f>IF(請求書!$AM23="","",請求書!$AM23)</f>
        <v/>
      </c>
      <c r="AL24" s="550"/>
      <c r="AM24" s="550"/>
      <c r="AN24" s="550"/>
      <c r="AO24" s="550"/>
      <c r="AZ24" s="225"/>
      <c r="BF24" s="216"/>
      <c r="BK24" s="219"/>
    </row>
    <row r="25" spans="1:97" ht="30" customHeight="1">
      <c r="F25" s="547" t="str">
        <f>IF(請求書!$C24="","",請求書!$C24)</f>
        <v/>
      </c>
      <c r="G25" s="548"/>
      <c r="H25" s="548"/>
      <c r="I25" s="548"/>
      <c r="J25" s="548"/>
      <c r="K25" s="548"/>
      <c r="L25" s="548"/>
      <c r="M25" s="548"/>
      <c r="N25" s="548"/>
      <c r="O25" s="548"/>
      <c r="P25" s="548"/>
      <c r="Q25" s="548"/>
      <c r="R25" s="548"/>
      <c r="S25" s="548"/>
      <c r="T25" s="548"/>
      <c r="U25" s="548"/>
      <c r="V25" s="548"/>
      <c r="W25" s="548"/>
      <c r="X25" s="548"/>
      <c r="Y25" s="548"/>
      <c r="Z25" s="548"/>
      <c r="AA25" s="548"/>
      <c r="AB25" s="548"/>
      <c r="AC25" s="548"/>
      <c r="AD25" s="548"/>
      <c r="AE25" s="548"/>
      <c r="AF25" s="548"/>
      <c r="AG25" s="548"/>
      <c r="AH25" s="548"/>
      <c r="AI25" s="548"/>
      <c r="AJ25" s="549"/>
      <c r="AK25" s="550" t="str">
        <f>IF(請求書!$AM24="","",請求書!$AM24)</f>
        <v/>
      </c>
      <c r="AL25" s="550"/>
      <c r="AM25" s="550"/>
      <c r="AN25" s="550"/>
      <c r="AO25" s="550"/>
      <c r="AZ25" s="225"/>
      <c r="BF25" s="216"/>
      <c r="BK25" s="219"/>
    </row>
    <row r="26" spans="1:97" ht="30" customHeight="1">
      <c r="F26" s="547" t="str">
        <f>IF(請求書!$C25="","",請求書!$C25)</f>
        <v/>
      </c>
      <c r="G26" s="548"/>
      <c r="H26" s="548"/>
      <c r="I26" s="548"/>
      <c r="J26" s="548"/>
      <c r="K26" s="548"/>
      <c r="L26" s="548"/>
      <c r="M26" s="548"/>
      <c r="N26" s="548"/>
      <c r="O26" s="548"/>
      <c r="P26" s="548"/>
      <c r="Q26" s="548"/>
      <c r="R26" s="548"/>
      <c r="S26" s="548"/>
      <c r="T26" s="548"/>
      <c r="U26" s="548"/>
      <c r="V26" s="548"/>
      <c r="W26" s="548"/>
      <c r="X26" s="548"/>
      <c r="Y26" s="548"/>
      <c r="Z26" s="548"/>
      <c r="AA26" s="548"/>
      <c r="AB26" s="548"/>
      <c r="AC26" s="548"/>
      <c r="AD26" s="548"/>
      <c r="AE26" s="548"/>
      <c r="AF26" s="548"/>
      <c r="AG26" s="548"/>
      <c r="AH26" s="548"/>
      <c r="AI26" s="548"/>
      <c r="AJ26" s="549"/>
      <c r="AK26" s="550" t="str">
        <f>IF(請求書!$AM25="","",請求書!$AM25)</f>
        <v/>
      </c>
      <c r="AL26" s="550"/>
      <c r="AM26" s="550"/>
      <c r="AN26" s="550"/>
      <c r="AO26" s="550"/>
      <c r="AZ26" s="225"/>
      <c r="BF26" s="216"/>
      <c r="BK26" s="219"/>
    </row>
    <row r="27" spans="1:97" ht="30" customHeight="1">
      <c r="F27" s="547" t="str">
        <f>IF(請求書!$C26="","",請求書!$C26)</f>
        <v/>
      </c>
      <c r="G27" s="548"/>
      <c r="H27" s="548"/>
      <c r="I27" s="548"/>
      <c r="J27" s="548"/>
      <c r="K27" s="548"/>
      <c r="L27" s="548"/>
      <c r="M27" s="548"/>
      <c r="N27" s="548"/>
      <c r="O27" s="548"/>
      <c r="P27" s="548"/>
      <c r="Q27" s="548"/>
      <c r="R27" s="548"/>
      <c r="S27" s="548"/>
      <c r="T27" s="548"/>
      <c r="U27" s="548"/>
      <c r="V27" s="548"/>
      <c r="W27" s="548"/>
      <c r="X27" s="548"/>
      <c r="Y27" s="548"/>
      <c r="Z27" s="548"/>
      <c r="AA27" s="548"/>
      <c r="AB27" s="548"/>
      <c r="AC27" s="548"/>
      <c r="AD27" s="548"/>
      <c r="AE27" s="548"/>
      <c r="AF27" s="548"/>
      <c r="AG27" s="548"/>
      <c r="AH27" s="548"/>
      <c r="AI27" s="548"/>
      <c r="AJ27" s="549"/>
      <c r="AK27" s="550" t="str">
        <f>IF(請求書!$AM26="","",請求書!$AM26)</f>
        <v/>
      </c>
      <c r="AL27" s="550"/>
      <c r="AM27" s="550"/>
      <c r="AN27" s="550"/>
      <c r="AO27" s="550"/>
      <c r="AZ27" s="225"/>
      <c r="BF27" s="216"/>
      <c r="BK27" s="219"/>
    </row>
    <row r="28" spans="1:97" ht="30" customHeight="1">
      <c r="F28" s="547" t="str">
        <f>IF(請求書!$C27="","",請求書!$C27)</f>
        <v/>
      </c>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c r="AI28" s="548"/>
      <c r="AJ28" s="549"/>
      <c r="AK28" s="550" t="str">
        <f>IF(請求書!$AM27="","",請求書!$AM27)</f>
        <v/>
      </c>
      <c r="AL28" s="550"/>
      <c r="AM28" s="550"/>
      <c r="AN28" s="550"/>
      <c r="AO28" s="550"/>
      <c r="AZ28" s="225"/>
      <c r="BF28" s="216"/>
      <c r="BK28" s="219"/>
    </row>
    <row r="29" spans="1:97" ht="30" customHeight="1">
      <c r="F29" s="547" t="str">
        <f>IF(請求書!$C28="","",請求書!$C28)</f>
        <v/>
      </c>
      <c r="G29" s="548"/>
      <c r="H29" s="548"/>
      <c r="I29" s="548"/>
      <c r="J29" s="548"/>
      <c r="K29" s="548"/>
      <c r="L29" s="548"/>
      <c r="M29" s="548"/>
      <c r="N29" s="548"/>
      <c r="O29" s="548"/>
      <c r="P29" s="548"/>
      <c r="Q29" s="548"/>
      <c r="R29" s="548"/>
      <c r="S29" s="548"/>
      <c r="T29" s="548"/>
      <c r="U29" s="548"/>
      <c r="V29" s="548"/>
      <c r="W29" s="548"/>
      <c r="X29" s="548"/>
      <c r="Y29" s="548"/>
      <c r="Z29" s="548"/>
      <c r="AA29" s="548"/>
      <c r="AB29" s="548"/>
      <c r="AC29" s="548"/>
      <c r="AD29" s="548"/>
      <c r="AE29" s="548"/>
      <c r="AF29" s="548"/>
      <c r="AG29" s="548"/>
      <c r="AH29" s="548"/>
      <c r="AI29" s="548"/>
      <c r="AJ29" s="549"/>
      <c r="AK29" s="550" t="str">
        <f>IF(請求書!$AM28="","",請求書!$AM28)</f>
        <v/>
      </c>
      <c r="AL29" s="550"/>
      <c r="AM29" s="550"/>
      <c r="AN29" s="550"/>
      <c r="AO29" s="550"/>
      <c r="AZ29" s="225"/>
      <c r="BF29" s="216"/>
      <c r="BK29" s="219"/>
    </row>
    <row r="30" spans="1:97" ht="30" customHeight="1">
      <c r="F30" s="547" t="str">
        <f>IF(請求書!$C29="","",請求書!$C29)</f>
        <v/>
      </c>
      <c r="G30" s="548"/>
      <c r="H30" s="548"/>
      <c r="I30" s="548"/>
      <c r="J30" s="548"/>
      <c r="K30" s="548"/>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9"/>
      <c r="AK30" s="550" t="str">
        <f>IF(請求書!$AM29="","",請求書!$AM29)</f>
        <v/>
      </c>
      <c r="AL30" s="550"/>
      <c r="AM30" s="550"/>
      <c r="AN30" s="550"/>
      <c r="AO30" s="550"/>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13"/>
      <c r="BY30" s="213"/>
      <c r="BZ30" s="213"/>
      <c r="CA30" s="213"/>
      <c r="CB30" s="213"/>
      <c r="CC30" s="213"/>
      <c r="CD30" s="213"/>
      <c r="CE30" s="213"/>
      <c r="CF30" s="213"/>
      <c r="CG30" s="213"/>
      <c r="CH30" s="213"/>
      <c r="CI30" s="213"/>
      <c r="CJ30" s="213"/>
      <c r="CK30" s="220"/>
      <c r="CL30" s="220"/>
      <c r="CM30" s="220"/>
      <c r="CN30" s="220"/>
      <c r="CO30" s="220"/>
      <c r="CP30" s="220"/>
      <c r="CQ30" s="220"/>
      <c r="CR30" s="220"/>
      <c r="CS30" s="220"/>
    </row>
    <row r="31" spans="1:97" ht="30" customHeight="1">
      <c r="F31" s="547" t="str">
        <f>IF(請求書!$C30="","",請求書!$C30)</f>
        <v/>
      </c>
      <c r="G31" s="548"/>
      <c r="H31" s="548"/>
      <c r="I31" s="548"/>
      <c r="J31" s="548"/>
      <c r="K31" s="548"/>
      <c r="L31" s="548"/>
      <c r="M31" s="548"/>
      <c r="N31" s="548"/>
      <c r="O31" s="548"/>
      <c r="P31" s="548"/>
      <c r="Q31" s="548"/>
      <c r="R31" s="548"/>
      <c r="S31" s="548"/>
      <c r="T31" s="548"/>
      <c r="U31" s="548"/>
      <c r="V31" s="548"/>
      <c r="W31" s="548"/>
      <c r="X31" s="548"/>
      <c r="Y31" s="548"/>
      <c r="Z31" s="548"/>
      <c r="AA31" s="548"/>
      <c r="AB31" s="548"/>
      <c r="AC31" s="548"/>
      <c r="AD31" s="548"/>
      <c r="AE31" s="548"/>
      <c r="AF31" s="548"/>
      <c r="AG31" s="548"/>
      <c r="AH31" s="548"/>
      <c r="AI31" s="548"/>
      <c r="AJ31" s="549"/>
      <c r="AK31" s="550" t="str">
        <f>IF(請求書!$AM30="","",請求書!$AM30)</f>
        <v/>
      </c>
      <c r="AL31" s="550"/>
      <c r="AM31" s="550"/>
      <c r="AN31" s="550"/>
      <c r="AO31" s="550"/>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20"/>
      <c r="CL31" s="220"/>
      <c r="CM31" s="220"/>
      <c r="CN31" s="220"/>
      <c r="CO31" s="220"/>
      <c r="CP31" s="220"/>
      <c r="CQ31" s="220"/>
      <c r="CR31" s="220"/>
      <c r="CS31" s="220"/>
    </row>
    <row r="32" spans="1:97" ht="30" customHeight="1">
      <c r="F32" s="547" t="str">
        <f>IF(請求書!$C31="","",請求書!$C31)</f>
        <v/>
      </c>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9"/>
      <c r="AK32" s="550" t="str">
        <f>IF(請求書!$AM31="","",請求書!$AM31)</f>
        <v/>
      </c>
      <c r="AL32" s="550"/>
      <c r="AM32" s="550"/>
      <c r="AN32" s="550"/>
      <c r="AO32" s="550"/>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c r="BV32" s="213"/>
      <c r="BW32" s="213"/>
      <c r="BX32" s="213"/>
      <c r="BY32" s="213"/>
      <c r="BZ32" s="213"/>
      <c r="CA32" s="213"/>
      <c r="CB32" s="213"/>
      <c r="CC32" s="213"/>
      <c r="CD32" s="213"/>
      <c r="CE32" s="213"/>
      <c r="CF32" s="213"/>
      <c r="CG32" s="213"/>
      <c r="CH32" s="213"/>
      <c r="CI32" s="213"/>
      <c r="CJ32" s="213"/>
      <c r="CK32" s="220"/>
      <c r="CL32" s="220"/>
      <c r="CM32" s="220"/>
      <c r="CN32" s="220"/>
      <c r="CO32" s="220"/>
      <c r="CP32" s="220"/>
      <c r="CQ32" s="220"/>
      <c r="CR32" s="220"/>
      <c r="CS32" s="220"/>
    </row>
    <row r="33" spans="1:97" ht="30" customHeight="1">
      <c r="F33" s="547" t="str">
        <f>IF(請求書!$C32="","",請求書!$C32)</f>
        <v/>
      </c>
      <c r="G33" s="548"/>
      <c r="H33" s="548"/>
      <c r="I33" s="548"/>
      <c r="J33" s="548"/>
      <c r="K33" s="548"/>
      <c r="L33" s="548"/>
      <c r="M33" s="548"/>
      <c r="N33" s="548"/>
      <c r="O33" s="548"/>
      <c r="P33" s="548"/>
      <c r="Q33" s="548"/>
      <c r="R33" s="548"/>
      <c r="S33" s="548"/>
      <c r="T33" s="548"/>
      <c r="U33" s="548"/>
      <c r="V33" s="548"/>
      <c r="W33" s="548"/>
      <c r="X33" s="548"/>
      <c r="Y33" s="548"/>
      <c r="Z33" s="548"/>
      <c r="AA33" s="548"/>
      <c r="AB33" s="548"/>
      <c r="AC33" s="548"/>
      <c r="AD33" s="548"/>
      <c r="AE33" s="548"/>
      <c r="AF33" s="548"/>
      <c r="AG33" s="548"/>
      <c r="AH33" s="548"/>
      <c r="AI33" s="548"/>
      <c r="AJ33" s="549"/>
      <c r="AK33" s="550" t="str">
        <f>IF(請求書!$AM32="","",請求書!$AM32)</f>
        <v/>
      </c>
      <c r="AL33" s="550"/>
      <c r="AM33" s="550"/>
      <c r="AN33" s="550"/>
      <c r="AO33" s="550"/>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20"/>
      <c r="CL33" s="220"/>
      <c r="CM33" s="220"/>
      <c r="CN33" s="220"/>
      <c r="CO33" s="220"/>
      <c r="CP33" s="220"/>
      <c r="CQ33" s="220"/>
      <c r="CR33" s="220"/>
      <c r="CS33" s="220"/>
    </row>
    <row r="34" spans="1:97" ht="18" customHeight="1">
      <c r="A34" s="171"/>
      <c r="B34" s="171"/>
    </row>
    <row r="35" spans="1:97" ht="63.6" customHeight="1">
      <c r="A35" s="171"/>
      <c r="B35" s="171"/>
      <c r="C35" s="226"/>
      <c r="D35" s="226"/>
      <c r="E35" s="226"/>
      <c r="F35" s="529" t="s">
        <v>193</v>
      </c>
      <c r="G35" s="529"/>
      <c r="H35" s="529"/>
      <c r="I35" s="529"/>
      <c r="J35" s="529"/>
      <c r="K35" s="529"/>
      <c r="L35" s="529"/>
      <c r="M35" s="529"/>
      <c r="N35" s="529"/>
      <c r="O35" s="529"/>
      <c r="P35" s="529"/>
      <c r="Q35" s="529"/>
      <c r="R35" s="529"/>
      <c r="S35" s="529"/>
      <c r="T35" s="529"/>
      <c r="U35" s="529"/>
      <c r="V35" s="529"/>
      <c r="W35" s="529"/>
      <c r="X35" s="529"/>
      <c r="Y35" s="529"/>
      <c r="Z35" s="529"/>
      <c r="AA35" s="529"/>
      <c r="AB35" s="529"/>
      <c r="AC35" s="529"/>
      <c r="AD35" s="529"/>
      <c r="AE35" s="529"/>
      <c r="AF35" s="529"/>
      <c r="AG35" s="529"/>
      <c r="AH35" s="529"/>
      <c r="AI35" s="529"/>
      <c r="AJ35" s="529"/>
      <c r="AK35" s="529"/>
      <c r="AL35" s="529"/>
      <c r="AM35" s="529"/>
      <c r="AN35" s="529"/>
      <c r="AO35" s="529"/>
      <c r="AP35" s="529"/>
      <c r="AQ35" s="529"/>
      <c r="AR35" s="529"/>
      <c r="AS35" s="529"/>
      <c r="AT35" s="529"/>
      <c r="AU35" s="529"/>
      <c r="AV35" s="226"/>
    </row>
    <row r="36" spans="1:97" ht="18" customHeight="1">
      <c r="A36" s="171"/>
      <c r="B36" s="171"/>
      <c r="AQ36" s="224" t="s">
        <v>91</v>
      </c>
    </row>
    <row r="37" spans="1:97" ht="18" customHeight="1">
      <c r="A37" s="171"/>
      <c r="B37" s="171"/>
      <c r="C37" s="227"/>
      <c r="E37" s="226"/>
      <c r="F37" s="557"/>
      <c r="G37" s="557"/>
      <c r="H37" s="557"/>
      <c r="I37" s="557"/>
      <c r="J37" s="557"/>
      <c r="K37" s="557"/>
      <c r="L37" s="557"/>
      <c r="M37" s="557"/>
      <c r="N37" s="557"/>
      <c r="O37" s="557"/>
      <c r="P37" s="557"/>
      <c r="Q37" s="557"/>
      <c r="R37" s="557"/>
      <c r="S37" s="557"/>
      <c r="T37" s="557"/>
      <c r="U37" s="557"/>
      <c r="V37" s="557"/>
      <c r="W37" s="557"/>
      <c r="X37" s="557"/>
      <c r="Y37" s="557"/>
      <c r="Z37" s="557"/>
      <c r="AA37" s="557"/>
      <c r="AB37" s="557"/>
      <c r="AC37" s="557"/>
      <c r="AD37" s="557"/>
      <c r="AE37" s="557"/>
      <c r="AF37" s="557"/>
      <c r="AG37" s="557"/>
      <c r="AH37" s="557"/>
      <c r="AI37" s="557"/>
      <c r="AJ37" s="557"/>
      <c r="AK37" s="557"/>
      <c r="AL37" s="557"/>
      <c r="AM37" s="557"/>
      <c r="AN37" s="557"/>
      <c r="AO37" s="557"/>
      <c r="AP37" s="557"/>
      <c r="AQ37" s="557"/>
      <c r="AR37" s="557"/>
      <c r="AS37" s="557"/>
      <c r="AT37" s="557"/>
      <c r="AU37" s="226"/>
      <c r="AV37" s="226"/>
    </row>
    <row r="38" spans="1:97" ht="18" customHeight="1">
      <c r="A38" s="171"/>
      <c r="B38" s="171"/>
      <c r="AQ38" s="224"/>
    </row>
    <row r="39" spans="1:97" ht="18" customHeight="1">
      <c r="A39" s="171"/>
      <c r="B39" s="171"/>
      <c r="C39" s="227"/>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row>
    <row r="40" spans="1:97" ht="18" customHeight="1">
      <c r="A40" s="171"/>
      <c r="B40" s="171"/>
    </row>
    <row r="41" spans="1:97" ht="18" customHeight="1">
      <c r="A41" s="171"/>
      <c r="B41" s="171"/>
      <c r="AQ41" s="224"/>
    </row>
    <row r="42" spans="1:97" ht="18" customHeight="1">
      <c r="BF42" s="216"/>
    </row>
    <row r="43" spans="1:97" ht="18" customHeight="1">
      <c r="BF43" s="216"/>
    </row>
    <row r="44" spans="1:97" ht="18" customHeight="1">
      <c r="BF44" s="216"/>
    </row>
    <row r="45" spans="1:97" ht="18" customHeight="1"/>
    <row r="46" spans="1:97" ht="18" customHeight="1"/>
    <row r="47" spans="1:97" ht="18" customHeight="1"/>
    <row r="48" spans="1: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sheetData>
  <sheetProtection algorithmName="SHA-512" hashValue="1+TguLrblHvjDOjXSn9Y20AGMMYYcdzRBAkgiKmsBiT/BjKBTfcBct/0mMPiQyHMazl6YL8AJ+uH2MTtSmomqg==" saltValue="qx5DOhEovVIZlm6C9gQKiQ==" spinCount="100000" sheet="1" objects="1" scenarios="1"/>
  <mergeCells count="39">
    <mergeCell ref="F24:AJ24"/>
    <mergeCell ref="AK24:AO24"/>
    <mergeCell ref="C8:U10"/>
    <mergeCell ref="AA12:AV12"/>
    <mergeCell ref="AA13:AV13"/>
    <mergeCell ref="C18:AV18"/>
    <mergeCell ref="A20:AX20"/>
    <mergeCell ref="F22:AJ22"/>
    <mergeCell ref="AK22:AO22"/>
    <mergeCell ref="F23:AJ23"/>
    <mergeCell ref="AK23:AO23"/>
    <mergeCell ref="V9:X10"/>
    <mergeCell ref="F37:AT37"/>
    <mergeCell ref="F29:AJ29"/>
    <mergeCell ref="AK29:AO29"/>
    <mergeCell ref="F30:AJ30"/>
    <mergeCell ref="AK30:AO30"/>
    <mergeCell ref="F33:AJ33"/>
    <mergeCell ref="AK33:AO33"/>
    <mergeCell ref="F35:AU35"/>
    <mergeCell ref="F32:AJ32"/>
    <mergeCell ref="AK32:AO32"/>
    <mergeCell ref="F31:AJ31"/>
    <mergeCell ref="AK31:AO31"/>
    <mergeCell ref="AZ9:CE10"/>
    <mergeCell ref="A4:AX6"/>
    <mergeCell ref="AL1:AO1"/>
    <mergeCell ref="AP1:AX1"/>
    <mergeCell ref="AZ2:CB3"/>
    <mergeCell ref="AR3:AT3"/>
    <mergeCell ref="AL2:AX2"/>
    <mergeCell ref="F28:AJ28"/>
    <mergeCell ref="AK28:AO28"/>
    <mergeCell ref="F25:AJ25"/>
    <mergeCell ref="AK25:AO25"/>
    <mergeCell ref="F26:AJ26"/>
    <mergeCell ref="AK26:AO26"/>
    <mergeCell ref="F27:AJ27"/>
    <mergeCell ref="AK27:AO27"/>
  </mergeCells>
  <phoneticPr fontId="12"/>
  <dataValidations count="1">
    <dataValidation type="list" allowBlank="1" showInputMessage="1" showErrorMessage="1" sqref="WWD983049:WWG983049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Y10 V9:X10" xr:uid="{F977926B-B1EE-4191-83BD-41279B2D5618}">
      <formula1>"様,御中"</formula1>
    </dataValidation>
  </dataValidations>
  <printOptions horizontalCentered="1"/>
  <pageMargins left="0.7" right="0.7" top="0.75" bottom="0.75" header="0.3" footer="0.3"/>
  <pageSetup paperSize="9"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0B3ED-16CD-4333-8F8D-D8DF4FE81F89}">
  <sheetPr codeName="Sheet8">
    <pageSetUpPr fitToPage="1"/>
  </sheetPr>
  <dimension ref="A1:AR49"/>
  <sheetViews>
    <sheetView showGridLines="0" view="pageBreakPreview" zoomScale="85" zoomScaleNormal="100" zoomScaleSheetLayoutView="85" workbookViewId="0">
      <selection activeCell="H5" sqref="H5:K5"/>
    </sheetView>
  </sheetViews>
  <sheetFormatPr defaultColWidth="9.77734375" defaultRowHeight="13.2"/>
  <cols>
    <col min="1" max="1" width="11.44140625" style="228" customWidth="1"/>
    <col min="2" max="4" width="9.77734375" style="228" customWidth="1"/>
    <col min="5" max="6" width="7.21875" style="228" customWidth="1"/>
    <col min="7" max="7" width="9.77734375" style="228" customWidth="1"/>
    <col min="8" max="8" width="8.77734375" style="228" customWidth="1"/>
    <col min="9" max="9" width="12.21875" style="228" customWidth="1"/>
    <col min="10" max="10" width="12.33203125" style="228" customWidth="1"/>
    <col min="11" max="11" width="10.88671875" style="228" customWidth="1"/>
    <col min="12" max="12" width="3.6640625" style="228" customWidth="1"/>
    <col min="13" max="21" width="9.77734375" style="228"/>
    <col min="22" max="22" width="0" style="228" hidden="1" customWidth="1"/>
    <col min="23" max="35" width="9.77734375" style="228"/>
    <col min="36" max="36" width="2.88671875" style="228" customWidth="1"/>
    <col min="37" max="16384" width="9.77734375" style="228"/>
  </cols>
  <sheetData>
    <row r="1" spans="1:44" ht="37.200000000000003" customHeight="1"/>
    <row r="2" spans="1:44" s="234" customFormat="1" ht="28.5" customHeight="1">
      <c r="A2" s="229"/>
      <c r="B2" s="229"/>
      <c r="C2" s="230"/>
      <c r="D2" s="230"/>
      <c r="E2" s="230"/>
      <c r="F2" s="230"/>
      <c r="G2" s="230"/>
      <c r="H2" s="230"/>
      <c r="I2" s="230"/>
      <c r="J2" s="231" t="s">
        <v>51</v>
      </c>
      <c r="K2" s="232">
        <f>計算書!N4</f>
        <v>0</v>
      </c>
      <c r="L2" s="233"/>
      <c r="V2" s="234" t="s">
        <v>44</v>
      </c>
    </row>
    <row r="3" spans="1:44" s="234" customFormat="1" ht="26.4" customHeight="1">
      <c r="A3" s="229"/>
      <c r="B3" s="229"/>
      <c r="C3" s="230"/>
      <c r="D3" s="230"/>
      <c r="E3" s="230"/>
      <c r="F3" s="230"/>
      <c r="G3" s="230"/>
      <c r="H3" s="230"/>
      <c r="I3" s="231"/>
      <c r="J3" s="561">
        <f ca="1">TODAY()</f>
        <v>46052</v>
      </c>
      <c r="K3" s="561"/>
      <c r="L3" s="233"/>
      <c r="V3" s="234" t="s">
        <v>117</v>
      </c>
    </row>
    <row r="4" spans="1:44" ht="63" customHeight="1">
      <c r="A4" s="235"/>
      <c r="B4" s="235"/>
      <c r="C4" s="236"/>
      <c r="D4" s="567" t="s">
        <v>30</v>
      </c>
      <c r="E4" s="567"/>
      <c r="F4" s="567"/>
      <c r="G4" s="567"/>
      <c r="H4" s="567"/>
      <c r="I4" s="236"/>
      <c r="J4" s="235"/>
      <c r="K4" s="237"/>
      <c r="L4" s="237"/>
    </row>
    <row r="5" spans="1:44" ht="28.2" customHeight="1">
      <c r="A5" s="238"/>
      <c r="B5" s="239"/>
      <c r="C5" s="239"/>
      <c r="D5" s="239"/>
      <c r="E5" s="239"/>
      <c r="F5" s="240"/>
      <c r="G5" s="240"/>
      <c r="H5" s="240"/>
      <c r="I5" s="241"/>
      <c r="L5" s="237"/>
    </row>
    <row r="6" spans="1:44" ht="48" customHeight="1" thickBot="1">
      <c r="A6" s="238"/>
      <c r="B6" s="568" t="str">
        <f>'【非会員】書籍送付案内 '!$C$8</f>
        <v>0　　</v>
      </c>
      <c r="C6" s="568"/>
      <c r="D6" s="568"/>
      <c r="E6" s="568"/>
      <c r="F6" s="242" t="str">
        <f>'【非会員】書籍送付案内 '!$V$9</f>
        <v>様</v>
      </c>
      <c r="G6" s="240"/>
      <c r="H6" s="240"/>
      <c r="I6" s="241"/>
      <c r="J6" s="243"/>
      <c r="K6" s="243"/>
      <c r="L6" s="237"/>
      <c r="M6" s="551"/>
      <c r="N6" s="551"/>
      <c r="O6" s="551"/>
      <c r="P6" s="551"/>
      <c r="Q6" s="551"/>
      <c r="R6" s="551"/>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row>
    <row r="7" spans="1:44" ht="33.6" customHeight="1">
      <c r="A7" s="238"/>
      <c r="B7" s="245"/>
      <c r="C7" s="245"/>
      <c r="D7" s="245"/>
      <c r="E7" s="245"/>
      <c r="F7" s="246"/>
      <c r="G7" s="240"/>
      <c r="H7" s="240"/>
      <c r="I7" s="241"/>
      <c r="J7" s="243"/>
      <c r="K7" s="243"/>
      <c r="L7" s="237"/>
      <c r="M7" s="247"/>
      <c r="N7" s="247"/>
      <c r="O7" s="247"/>
      <c r="P7" s="247"/>
      <c r="Q7" s="247"/>
      <c r="R7" s="247"/>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row>
    <row r="8" spans="1:44" ht="21" customHeight="1">
      <c r="A8" s="566"/>
      <c r="B8" s="566"/>
      <c r="C8" s="566"/>
      <c r="D8" s="235"/>
      <c r="E8" s="248"/>
      <c r="F8" s="248"/>
      <c r="G8" s="249"/>
      <c r="H8" s="235"/>
      <c r="I8" s="562"/>
      <c r="J8" s="562"/>
      <c r="K8" s="562"/>
      <c r="L8" s="250"/>
    </row>
    <row r="9" spans="1:44" ht="16.2" customHeight="1">
      <c r="A9" s="251"/>
      <c r="B9" s="248"/>
      <c r="C9" s="248"/>
      <c r="D9" s="248"/>
      <c r="E9" s="248"/>
      <c r="F9" s="248"/>
      <c r="G9" s="249"/>
      <c r="H9" s="235"/>
      <c r="I9" s="252"/>
      <c r="J9" s="235"/>
      <c r="K9" s="235"/>
      <c r="L9" s="249"/>
    </row>
    <row r="10" spans="1:44" ht="16.2" customHeight="1">
      <c r="A10" s="251"/>
      <c r="B10" s="248"/>
      <c r="C10" s="248"/>
      <c r="D10" s="248"/>
      <c r="E10" s="248"/>
      <c r="F10" s="248"/>
      <c r="G10" s="249"/>
      <c r="H10" s="235"/>
      <c r="I10" s="253"/>
      <c r="J10" s="235"/>
      <c r="K10" s="253"/>
      <c r="L10" s="235"/>
    </row>
    <row r="11" spans="1:44" ht="16.2" customHeight="1">
      <c r="A11" s="251"/>
      <c r="B11" s="248"/>
      <c r="C11" s="248"/>
      <c r="D11" s="248"/>
      <c r="E11" s="248"/>
      <c r="F11" s="248"/>
      <c r="G11" s="235"/>
      <c r="H11" s="235"/>
      <c r="I11" s="235"/>
      <c r="J11" s="235"/>
      <c r="K11" s="235"/>
      <c r="L11" s="235"/>
    </row>
    <row r="12" spans="1:44" ht="16.2" customHeight="1">
      <c r="A12" s="251"/>
      <c r="B12" s="248"/>
      <c r="C12" s="248"/>
      <c r="D12" s="248"/>
      <c r="E12" s="248"/>
      <c r="F12" s="248"/>
      <c r="G12" s="235"/>
      <c r="H12" s="235"/>
      <c r="I12" s="252"/>
      <c r="J12" s="235"/>
      <c r="K12" s="235"/>
      <c r="L12" s="235"/>
    </row>
    <row r="13" spans="1:44" ht="16.2" customHeight="1">
      <c r="A13" s="235"/>
      <c r="B13" s="235"/>
      <c r="C13" s="235"/>
      <c r="D13" s="235"/>
      <c r="E13" s="235"/>
      <c r="F13" s="235"/>
      <c r="G13" s="235"/>
      <c r="H13" s="235"/>
      <c r="I13" s="565"/>
      <c r="J13" s="565"/>
      <c r="K13" s="235"/>
      <c r="L13" s="235"/>
    </row>
    <row r="14" spans="1:44" ht="40.200000000000003" customHeight="1" thickBot="1">
      <c r="A14" s="254"/>
      <c r="B14" s="254"/>
      <c r="C14" s="254"/>
      <c r="D14" s="254"/>
      <c r="E14" s="254"/>
      <c r="F14" s="254"/>
      <c r="G14" s="254"/>
      <c r="H14" s="254"/>
      <c r="I14" s="254"/>
      <c r="J14" s="255"/>
      <c r="K14" s="254"/>
      <c r="L14" s="235"/>
    </row>
    <row r="15" spans="1:44" ht="32.4" customHeight="1">
      <c r="A15" s="235"/>
      <c r="B15" s="235"/>
      <c r="C15" s="235"/>
      <c r="D15" s="235"/>
      <c r="E15" s="235"/>
      <c r="F15" s="235"/>
      <c r="G15" s="235"/>
      <c r="H15" s="235"/>
      <c r="I15" s="235"/>
      <c r="J15" s="235"/>
      <c r="K15" s="235"/>
      <c r="L15" s="235"/>
    </row>
    <row r="16" spans="1:44" ht="36.6" customHeight="1">
      <c r="A16" s="235"/>
      <c r="B16" s="564" t="s">
        <v>194</v>
      </c>
      <c r="C16" s="564"/>
      <c r="D16" s="564"/>
      <c r="E16" s="564"/>
      <c r="F16" s="564"/>
      <c r="G16" s="564"/>
      <c r="H16" s="564"/>
      <c r="I16" s="564"/>
      <c r="J16" s="564"/>
      <c r="K16" s="235"/>
      <c r="L16" s="235"/>
    </row>
    <row r="17" spans="1:18" ht="15" customHeight="1">
      <c r="A17" s="235"/>
      <c r="B17" s="563" t="s">
        <v>234</v>
      </c>
      <c r="C17" s="563"/>
      <c r="D17" s="563"/>
      <c r="E17" s="563"/>
      <c r="F17" s="563"/>
      <c r="G17" s="563"/>
      <c r="H17" s="563"/>
      <c r="I17" s="563"/>
      <c r="J17" s="563"/>
      <c r="K17" s="235"/>
      <c r="L17" s="235"/>
    </row>
    <row r="18" spans="1:18" ht="39.6" customHeight="1">
      <c r="A18" s="235"/>
      <c r="B18" s="563"/>
      <c r="C18" s="563"/>
      <c r="D18" s="563"/>
      <c r="E18" s="563"/>
      <c r="F18" s="563"/>
      <c r="G18" s="563"/>
      <c r="H18" s="563"/>
      <c r="I18" s="563"/>
      <c r="J18" s="563"/>
      <c r="K18" s="235"/>
      <c r="L18" s="235"/>
    </row>
    <row r="19" spans="1:18" ht="21.6" customHeight="1">
      <c r="A19" s="235"/>
      <c r="B19" s="256"/>
      <c r="C19" s="253"/>
      <c r="D19" s="253"/>
      <c r="E19" s="253"/>
      <c r="F19" s="253"/>
      <c r="G19" s="253"/>
      <c r="H19" s="253"/>
      <c r="I19" s="253"/>
      <c r="J19" s="257" t="s">
        <v>31</v>
      </c>
      <c r="K19" s="235"/>
      <c r="L19" s="235"/>
    </row>
    <row r="20" spans="1:18" ht="21.6" customHeight="1">
      <c r="A20" s="235"/>
      <c r="B20" s="256"/>
      <c r="C20" s="253"/>
      <c r="D20" s="253"/>
      <c r="E20" s="253"/>
      <c r="F20" s="253"/>
      <c r="G20" s="253"/>
      <c r="H20" s="253"/>
      <c r="I20" s="253"/>
      <c r="J20" s="253"/>
      <c r="K20" s="235"/>
      <c r="L20" s="235"/>
    </row>
    <row r="21" spans="1:18" ht="21.6" customHeight="1">
      <c r="A21" s="253"/>
      <c r="B21" s="253"/>
      <c r="C21" s="253"/>
      <c r="D21" s="253"/>
      <c r="E21" s="253"/>
      <c r="F21" s="258" t="s">
        <v>32</v>
      </c>
      <c r="G21" s="253"/>
      <c r="H21" s="253"/>
      <c r="I21" s="235"/>
      <c r="J21" s="235"/>
      <c r="K21" s="235"/>
      <c r="L21" s="235"/>
    </row>
    <row r="22" spans="1:18" ht="21.6" customHeight="1">
      <c r="A22" s="253"/>
      <c r="B22" s="253"/>
      <c r="C22" s="253"/>
      <c r="D22" s="253"/>
      <c r="E22" s="253"/>
      <c r="F22" s="259"/>
      <c r="G22" s="253"/>
      <c r="H22" s="253"/>
      <c r="I22" s="235"/>
      <c r="J22" s="235"/>
      <c r="K22" s="235"/>
      <c r="L22" s="235"/>
    </row>
    <row r="23" spans="1:18" ht="26.25" customHeight="1">
      <c r="A23" s="253"/>
      <c r="B23" s="253"/>
      <c r="C23" s="253"/>
      <c r="D23" s="253"/>
      <c r="E23" s="253"/>
      <c r="F23" s="235"/>
      <c r="G23" s="235"/>
      <c r="H23" s="235"/>
      <c r="I23" s="235"/>
      <c r="J23" s="235"/>
      <c r="K23" s="235"/>
      <c r="L23" s="235"/>
    </row>
    <row r="24" spans="1:18" s="263" customFormat="1" ht="30" customHeight="1">
      <c r="A24" s="239"/>
      <c r="B24" s="239"/>
      <c r="C24" s="239"/>
      <c r="D24" s="260" t="s">
        <v>170</v>
      </c>
      <c r="E24" s="260"/>
      <c r="F24" s="261"/>
      <c r="G24" s="260"/>
      <c r="H24" s="260" t="s">
        <v>169</v>
      </c>
      <c r="I24" s="260"/>
      <c r="J24" s="262"/>
      <c r="K24" s="262"/>
      <c r="L24" s="262"/>
    </row>
    <row r="25" spans="1:18" s="263" customFormat="1" ht="30" customHeight="1">
      <c r="A25" s="239"/>
      <c r="B25" s="239"/>
      <c r="C25" s="239"/>
      <c r="D25" s="238"/>
      <c r="E25" s="239"/>
      <c r="F25" s="224"/>
      <c r="G25" s="262"/>
      <c r="H25" s="264"/>
      <c r="I25" s="262"/>
      <c r="J25" s="262"/>
      <c r="K25" s="262"/>
      <c r="L25" s="262"/>
      <c r="M25" s="551" t="s">
        <v>152</v>
      </c>
      <c r="N25" s="551"/>
      <c r="O25" s="551"/>
      <c r="P25" s="551"/>
      <c r="Q25" s="551"/>
      <c r="R25" s="551"/>
    </row>
    <row r="26" spans="1:18" s="263" customFormat="1" ht="30" customHeight="1">
      <c r="A26" s="239"/>
      <c r="B26" s="239"/>
      <c r="C26" s="239"/>
      <c r="D26" s="260"/>
      <c r="E26" s="260"/>
      <c r="F26" s="261"/>
      <c r="G26" s="260"/>
      <c r="H26" s="265"/>
      <c r="I26" s="262"/>
      <c r="J26" s="265" t="s">
        <v>33</v>
      </c>
      <c r="K26" s="262"/>
      <c r="L26" s="262"/>
    </row>
    <row r="27" spans="1:18" ht="30" customHeight="1">
      <c r="A27" s="229"/>
      <c r="B27" s="229"/>
      <c r="C27" s="229"/>
      <c r="D27" s="229"/>
      <c r="E27" s="229"/>
      <c r="F27" s="266"/>
      <c r="G27" s="266"/>
      <c r="H27" s="266"/>
      <c r="I27" s="266"/>
      <c r="J27" s="266"/>
      <c r="K27" s="235"/>
      <c r="L27" s="235"/>
    </row>
    <row r="28" spans="1:18" ht="30" customHeight="1">
      <c r="A28" s="229"/>
      <c r="B28" s="229"/>
      <c r="C28" s="229"/>
      <c r="D28" s="229"/>
      <c r="E28" s="229"/>
      <c r="F28" s="235"/>
      <c r="G28" s="235"/>
      <c r="H28" s="235"/>
      <c r="I28" s="253"/>
      <c r="J28" s="266"/>
      <c r="K28" s="235"/>
      <c r="L28" s="235"/>
    </row>
    <row r="29" spans="1:18" ht="26.25" customHeight="1">
      <c r="A29" s="229"/>
      <c r="B29" s="229"/>
      <c r="C29" s="229"/>
      <c r="D29" s="229"/>
      <c r="E29" s="229"/>
      <c r="F29" s="235"/>
      <c r="G29" s="235"/>
      <c r="H29" s="235"/>
      <c r="I29" s="257"/>
      <c r="J29" s="265"/>
      <c r="K29" s="235"/>
      <c r="L29" s="229"/>
    </row>
    <row r="30" spans="1:18" ht="26.25" customHeight="1">
      <c r="A30" s="234"/>
      <c r="B30" s="234"/>
      <c r="C30" s="234"/>
      <c r="D30" s="234"/>
      <c r="E30" s="234"/>
      <c r="I30" s="234"/>
      <c r="J30" s="234"/>
      <c r="K30" s="234"/>
      <c r="L30" s="234"/>
    </row>
    <row r="31" spans="1:18" ht="26.25" customHeight="1">
      <c r="A31" s="234"/>
      <c r="B31" s="234"/>
      <c r="C31" s="234"/>
      <c r="D31" s="234"/>
      <c r="E31" s="234"/>
      <c r="I31" s="234"/>
      <c r="J31" s="234"/>
      <c r="K31" s="234"/>
      <c r="L31" s="234"/>
    </row>
    <row r="32" spans="1:18" ht="26.25" customHeight="1">
      <c r="A32" s="234"/>
      <c r="B32" s="234"/>
      <c r="J32" s="234"/>
      <c r="K32" s="234"/>
      <c r="L32" s="234"/>
    </row>
    <row r="33" spans="1:12" ht="26.25" customHeight="1">
      <c r="A33" s="234"/>
      <c r="B33" s="234"/>
      <c r="C33" s="234"/>
      <c r="D33" s="234"/>
      <c r="E33" s="234"/>
      <c r="J33" s="234"/>
      <c r="K33" s="234"/>
      <c r="L33" s="234"/>
    </row>
    <row r="34" spans="1:12" ht="26.25" customHeight="1">
      <c r="A34" s="234"/>
      <c r="B34" s="234"/>
      <c r="C34" s="234"/>
      <c r="D34" s="234"/>
      <c r="E34" s="234"/>
      <c r="J34" s="234"/>
      <c r="K34" s="234"/>
      <c r="L34" s="234"/>
    </row>
    <row r="35" spans="1:12" ht="26.25" customHeight="1">
      <c r="A35" s="234"/>
      <c r="B35" s="234"/>
      <c r="C35" s="234"/>
      <c r="D35" s="234"/>
      <c r="E35" s="234"/>
      <c r="J35" s="234"/>
      <c r="K35" s="234"/>
      <c r="L35" s="234"/>
    </row>
    <row r="36" spans="1:12" ht="26.25" customHeight="1">
      <c r="A36" s="234"/>
      <c r="B36" s="234"/>
      <c r="C36" s="234"/>
      <c r="D36" s="234"/>
      <c r="E36" s="234"/>
      <c r="J36" s="234"/>
      <c r="K36" s="234"/>
      <c r="L36" s="234"/>
    </row>
    <row r="37" spans="1:12" ht="26.25" customHeight="1">
      <c r="A37" s="234"/>
      <c r="B37" s="234"/>
      <c r="C37" s="234"/>
      <c r="D37" s="234"/>
      <c r="E37" s="234"/>
      <c r="J37" s="234"/>
      <c r="K37" s="234"/>
      <c r="L37" s="234"/>
    </row>
    <row r="38" spans="1:12" ht="26.25" customHeight="1">
      <c r="A38" s="234"/>
      <c r="B38" s="234"/>
      <c r="C38" s="234"/>
      <c r="D38" s="234"/>
      <c r="E38" s="234"/>
      <c r="F38" s="234"/>
      <c r="G38" s="234"/>
      <c r="H38" s="234"/>
      <c r="I38" s="234"/>
      <c r="J38" s="234"/>
      <c r="K38" s="234"/>
      <c r="L38" s="234"/>
    </row>
    <row r="39" spans="1:12" ht="26.25" customHeight="1">
      <c r="A39" s="234"/>
      <c r="B39" s="234"/>
      <c r="C39" s="234"/>
      <c r="D39" s="234"/>
      <c r="E39" s="234"/>
      <c r="F39" s="234"/>
      <c r="G39" s="234"/>
      <c r="H39" s="234"/>
      <c r="I39" s="234"/>
      <c r="J39" s="234"/>
      <c r="K39" s="234"/>
      <c r="L39" s="234"/>
    </row>
    <row r="40" spans="1:12" ht="26.25" customHeight="1">
      <c r="A40" s="234"/>
      <c r="B40" s="234"/>
      <c r="C40" s="234"/>
      <c r="D40" s="234"/>
      <c r="E40" s="234"/>
      <c r="F40" s="234"/>
      <c r="G40" s="234"/>
      <c r="H40" s="234"/>
      <c r="I40" s="234"/>
      <c r="J40" s="234"/>
      <c r="K40" s="234"/>
      <c r="L40" s="234"/>
    </row>
    <row r="41" spans="1:12" ht="26.25" customHeight="1">
      <c r="A41" s="234"/>
      <c r="B41" s="234"/>
      <c r="C41" s="234"/>
      <c r="D41" s="234"/>
      <c r="E41" s="234"/>
      <c r="F41" s="234"/>
      <c r="G41" s="234"/>
      <c r="H41" s="234"/>
      <c r="I41" s="234"/>
      <c r="J41" s="234"/>
      <c r="K41" s="234"/>
      <c r="L41" s="234"/>
    </row>
    <row r="42" spans="1:12" ht="26.25" customHeight="1">
      <c r="A42" s="234"/>
      <c r="B42" s="234"/>
      <c r="C42" s="234"/>
      <c r="D42" s="234"/>
      <c r="E42" s="234"/>
      <c r="F42" s="234"/>
      <c r="G42" s="234"/>
      <c r="H42" s="234"/>
      <c r="I42" s="234"/>
      <c r="J42" s="234"/>
      <c r="K42" s="234"/>
      <c r="L42" s="234"/>
    </row>
    <row r="43" spans="1:12" ht="26.25" customHeight="1">
      <c r="A43" s="234"/>
      <c r="B43" s="234"/>
      <c r="C43" s="234"/>
      <c r="D43" s="234"/>
      <c r="E43" s="234"/>
      <c r="F43" s="234"/>
      <c r="G43" s="234"/>
      <c r="H43" s="234"/>
      <c r="I43" s="234"/>
      <c r="J43" s="234"/>
      <c r="K43" s="234"/>
      <c r="L43" s="234"/>
    </row>
    <row r="44" spans="1:12" ht="26.25" customHeight="1">
      <c r="A44" s="234"/>
      <c r="B44" s="234"/>
      <c r="C44" s="234"/>
      <c r="D44" s="234"/>
      <c r="E44" s="234"/>
      <c r="F44" s="234"/>
      <c r="G44" s="234"/>
      <c r="H44" s="234"/>
      <c r="I44" s="234"/>
      <c r="J44" s="234"/>
      <c r="K44" s="234"/>
      <c r="L44" s="234"/>
    </row>
    <row r="45" spans="1:12" ht="26.25" customHeight="1">
      <c r="A45" s="234"/>
      <c r="B45" s="234"/>
      <c r="C45" s="234"/>
      <c r="D45" s="234"/>
      <c r="E45" s="234"/>
      <c r="F45" s="234"/>
      <c r="G45" s="234"/>
      <c r="H45" s="234"/>
      <c r="I45" s="234"/>
      <c r="J45" s="234"/>
      <c r="K45" s="234"/>
      <c r="L45" s="234"/>
    </row>
    <row r="46" spans="1:12" ht="16.2">
      <c r="A46" s="234"/>
      <c r="B46" s="234"/>
      <c r="C46" s="234"/>
      <c r="D46" s="234"/>
      <c r="E46" s="234"/>
      <c r="F46" s="234"/>
      <c r="G46" s="234"/>
      <c r="H46" s="234"/>
      <c r="I46" s="234"/>
      <c r="J46" s="267"/>
      <c r="K46" s="267"/>
      <c r="L46" s="267"/>
    </row>
    <row r="47" spans="1:12" ht="16.2">
      <c r="A47" s="267"/>
      <c r="B47" s="267"/>
      <c r="C47" s="267"/>
      <c r="D47" s="267"/>
      <c r="E47" s="267"/>
      <c r="F47" s="267"/>
      <c r="G47" s="267"/>
      <c r="H47" s="267"/>
      <c r="I47" s="267"/>
      <c r="J47" s="267"/>
      <c r="K47" s="267"/>
      <c r="L47" s="267"/>
    </row>
    <row r="48" spans="1:12" ht="16.2">
      <c r="A48" s="267"/>
      <c r="B48" s="267"/>
      <c r="C48" s="267"/>
      <c r="D48" s="267"/>
      <c r="E48" s="267"/>
      <c r="F48" s="267"/>
      <c r="G48" s="267"/>
      <c r="H48" s="267"/>
      <c r="I48" s="267"/>
      <c r="J48" s="267"/>
      <c r="K48" s="267"/>
      <c r="L48" s="267"/>
    </row>
    <row r="49" spans="1:9" ht="16.2">
      <c r="A49" s="267"/>
      <c r="B49" s="267"/>
      <c r="C49" s="267"/>
      <c r="D49" s="267"/>
      <c r="E49" s="267"/>
      <c r="F49" s="267"/>
      <c r="G49" s="267"/>
      <c r="H49" s="267"/>
      <c r="I49" s="267"/>
    </row>
  </sheetData>
  <sheetProtection algorithmName="SHA-512" hashValue="RUldjbdfHQRpmMu8deXIPCpgGa43X87vMh84m7J1LHW4EAJORvnatflEAyck3kcLzGPd6mSRZPQOpDOXl6fz9Q==" saltValue="f+acJrCw9MfyhyGUOFCklA==" spinCount="100000" sheet="1" objects="1" scenarios="1"/>
  <mergeCells count="10">
    <mergeCell ref="M25:R25"/>
    <mergeCell ref="J3:K3"/>
    <mergeCell ref="I8:K8"/>
    <mergeCell ref="B17:J18"/>
    <mergeCell ref="B16:J16"/>
    <mergeCell ref="I13:J13"/>
    <mergeCell ref="A8:C8"/>
    <mergeCell ref="D4:H4"/>
    <mergeCell ref="M6:R6"/>
    <mergeCell ref="B6:E6"/>
  </mergeCells>
  <phoneticPr fontId="12"/>
  <printOptions horizontalCentered="1"/>
  <pageMargins left="0.7" right="0.7" top="0.75" bottom="0.75" header="0.3" footer="0.3"/>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Props1.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3.xml><?xml version="1.0" encoding="utf-8"?>
<ds:datastoreItem xmlns:ds="http://schemas.openxmlformats.org/officeDocument/2006/customXml" ds:itemID="{F8587681-A1B7-4D12-9410-279F2B25290C}">
  <ds:schemaRefs>
    <ds:schemaRef ds:uri="http://purl.org/dc/terms/"/>
    <ds:schemaRef ds:uri="http://schemas.microsoft.com/office/infopath/2007/PartnerControls"/>
    <ds:schemaRef ds:uri="http://schemas.microsoft.com/office/2006/documentManagement/types"/>
    <ds:schemaRef ds:uri="862137e7-8d7c-4855-b122-2ef27e0b566d"/>
    <ds:schemaRef ds:uri="http://www.w3.org/XML/1998/namespace"/>
    <ds:schemaRef ds:uri="http://purl.org/dc/dcmitype/"/>
    <ds:schemaRef ds:uri="http://schemas.microsoft.com/office/2006/metadata/properties"/>
    <ds:schemaRef ds:uri="http://schemas.openxmlformats.org/package/2006/metadata/core-properties"/>
    <ds:schemaRef ds:uri="http://purl.org/dc/elements/1.1/"/>
  </ds:schemaRefs>
</ds:datastoreItem>
</file>

<file path=customXml/itemProps4.xml><?xml version="1.0" encoding="utf-8"?>
<ds:datastoreItem xmlns:ds="http://schemas.openxmlformats.org/officeDocument/2006/customXml" ds:itemID="{463DF316-11E6-481B-9972-64C22A2F886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非会員用申込書</vt:lpstr>
      <vt:lpstr>計算書</vt:lpstr>
      <vt:lpstr>請求書</vt:lpstr>
      <vt:lpstr>見積書</vt:lpstr>
      <vt:lpstr>納品書</vt:lpstr>
      <vt:lpstr>領収書</vt:lpstr>
      <vt:lpstr>【非会員】書籍送付案内 </vt:lpstr>
      <vt:lpstr>その他送付</vt:lpstr>
      <vt:lpstr>'【非会員】書籍送付案内 '!Print_Area</vt:lpstr>
      <vt:lpstr>その他送付!Print_Area</vt:lpstr>
      <vt:lpstr>計算書!Print_Area</vt:lpstr>
      <vt:lpstr>見積書!Print_Area</vt:lpstr>
      <vt:lpstr>請求書!Print_Area</vt:lpstr>
      <vt:lpstr>納品書!Print_Area</vt:lpstr>
      <vt:lpstr>非会員用申込書!Print_Area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2025-05-15T01:02:21Z</cp:lastPrinted>
  <dcterms:created xsi:type="dcterms:W3CDTF">2010-06-16T07:20:35Z</dcterms:created>
  <dcterms:modified xsi:type="dcterms:W3CDTF">2026-01-30T02:48:15Z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